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485" activeTab="0"/>
  </bookViews>
  <sheets>
    <sheet name="P&amp;L" sheetId="1" r:id="rId1"/>
    <sheet name="Additional Info" sheetId="2" r:id="rId2"/>
    <sheet name="BalanceSheet" sheetId="3" r:id="rId3"/>
    <sheet name="CashFlow" sheetId="4" r:id="rId4"/>
    <sheet name="Equity" sheetId="5" r:id="rId5"/>
  </sheets>
  <definedNames>
    <definedName name="_xlnm.Print_Area" localSheetId="2">'BalanceSheet'!$B$1:$L$59</definedName>
    <definedName name="_xlnm.Print_Area" localSheetId="3">'CashFlow'!$A$1:$R$88</definedName>
    <definedName name="_xlnm.Print_Area" localSheetId="0">'P&amp;L'!$B$1:$S$52</definedName>
  </definedNames>
  <calcPr fullCalcOnLoad="1"/>
</workbook>
</file>

<file path=xl/sharedStrings.xml><?xml version="1.0" encoding="utf-8"?>
<sst xmlns="http://schemas.openxmlformats.org/spreadsheetml/2006/main" count="231" uniqueCount="161">
  <si>
    <t xml:space="preserve"> </t>
  </si>
  <si>
    <t>(Unaudited)</t>
  </si>
  <si>
    <t>Quarter</t>
  </si>
  <si>
    <t>RM '000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</si>
  <si>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</si>
  <si>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</si>
  <si>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</si>
  <si>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</si>
  <si>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</si>
  <si>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Proposed dividend</t>
  </si>
  <si>
    <t>Share Capital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</si>
  <si>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</si>
  <si>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</si>
  <si>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</si>
  <si>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</si>
  <si>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</si>
  <si>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</si>
  <si>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</si>
  <si>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</si>
  <si>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</si>
  <si>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(c)</t>
  </si>
  <si>
    <t>(i)</t>
  </si>
  <si>
    <t>(j)</t>
  </si>
  <si>
    <t>Net tangible assets per share (RM)</t>
  </si>
  <si>
    <t>Year-To-Date</t>
  </si>
  <si>
    <t>Total</t>
  </si>
  <si>
    <t>Revenue</t>
  </si>
  <si>
    <t>Inventories</t>
  </si>
  <si>
    <t>(d)</t>
  </si>
  <si>
    <t>ended</t>
  </si>
  <si>
    <t>Net Profit before tax</t>
  </si>
  <si>
    <t>Adjustment for non-cash items :-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</si>
  <si>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</si>
  <si>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</si>
  <si>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</si>
  <si>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</si>
  <si>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</si>
  <si>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</si>
  <si>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</si>
  <si>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Cash generated from operations</t>
  </si>
  <si>
    <t>Tax paid</t>
  </si>
  <si>
    <t>Net cash generated from operations</t>
  </si>
  <si>
    <t>Cash Flow from Investing Activities</t>
  </si>
  <si>
    <t>Dividends &amp; Interest received</t>
  </si>
  <si>
    <t>Cash Flow from Financing Activity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</si>
  <si>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</si>
  <si>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</si>
  <si>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</si>
  <si>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</si>
  <si>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</si>
  <si>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Dividend per share</t>
  </si>
  <si>
    <t>nil</t>
  </si>
  <si>
    <t>Additional Information</t>
  </si>
  <si>
    <t>Profit / (Loss) from operations</t>
  </si>
  <si>
    <t>Gross interest income</t>
  </si>
  <si>
    <t>Gross interest expense</t>
  </si>
  <si>
    <t>Share Premium</t>
  </si>
  <si>
    <t>Interest expense</t>
  </si>
  <si>
    <t>Interet income</t>
  </si>
  <si>
    <t>Other non-cash items</t>
  </si>
  <si>
    <t>Interest paid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</si>
  <si>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</si>
  <si>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</si>
  <si>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</si>
  <si>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</si>
  <si>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</si>
  <si>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</si>
  <si>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</si>
  <si>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</si>
  <si>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</si>
  <si>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</si>
  <si>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</si>
  <si>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</si>
  <si>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</si>
  <si>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Cash &amp; Cash Equivalents at end of the year</t>
  </si>
  <si>
    <t>Trade receivables</t>
  </si>
  <si>
    <t>Other receivables</t>
  </si>
  <si>
    <t>Trade payables</t>
  </si>
  <si>
    <t>Other payables</t>
  </si>
  <si>
    <t>Tax Payable</t>
  </si>
  <si>
    <t>Revaluation Reserve</t>
  </si>
  <si>
    <t>Hire Purhase</t>
  </si>
  <si>
    <t>Repayment of Short Term Borrowings</t>
  </si>
  <si>
    <t>Drawdown of Short Term Borrowings</t>
  </si>
  <si>
    <t>Less : Fixed Deposits pledged to bank</t>
  </si>
  <si>
    <t>Condensed Consolidated Balance Sheet</t>
  </si>
  <si>
    <t>The condensed consolidated Balance Sheet should be read in conjunction with the Audited</t>
  </si>
  <si>
    <t>accompanying explanatory notes.</t>
  </si>
  <si>
    <t>Condensed Consolidated Cash Flow Statements</t>
  </si>
  <si>
    <t xml:space="preserve">conjunction with the Audited Financial Statement for the year ended </t>
  </si>
  <si>
    <t>The Condensed Consolidated Cash Flow Statements should be read in</t>
  </si>
  <si>
    <t xml:space="preserve">Condensed Consolidated Statement of Changes in Equity </t>
  </si>
  <si>
    <t xml:space="preserve">The Condensed Consolidated Statement of Changes in Equity should be read in conjunction with the Audited </t>
  </si>
  <si>
    <t xml:space="preserve">The condensed consolidated Income Statements should be read in conjunction with the Audited Financial </t>
  </si>
  <si>
    <t>Hire Purchase Creditors</t>
  </si>
  <si>
    <t>Bank overdraft</t>
  </si>
  <si>
    <t>Decreased in Fixed Deposits pledged to Bank</t>
  </si>
  <si>
    <t>(The figures have not been audited)</t>
  </si>
  <si>
    <t>Net Profit for the period</t>
  </si>
  <si>
    <t>Rights Issue Expenses</t>
  </si>
  <si>
    <t>Proceeds from issuance of shares</t>
  </si>
  <si>
    <t xml:space="preserve">Basic  </t>
  </si>
  <si>
    <t xml:space="preserve">(ii) </t>
  </si>
  <si>
    <t>Diluted</t>
  </si>
  <si>
    <t>Issue of shares:</t>
  </si>
  <si>
    <t>-Exercise of Warrants 2004/2014</t>
  </si>
  <si>
    <t>Other expenses</t>
  </si>
  <si>
    <t>Finance costs</t>
  </si>
  <si>
    <t>Profit before tax</t>
  </si>
  <si>
    <t>Income tax expense</t>
  </si>
  <si>
    <t>Profit for the period</t>
  </si>
  <si>
    <t>Equity holders of the parent</t>
  </si>
  <si>
    <t>Minority interest</t>
  </si>
  <si>
    <t>Earnings per share attributable to</t>
  </si>
  <si>
    <t xml:space="preserve">   equity holders of the parent (sen):</t>
  </si>
  <si>
    <t xml:space="preserve">As At 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</si>
  <si>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</si>
  <si>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</si>
  <si>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</si>
  <si>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</si>
  <si>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</si>
  <si>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</si>
  <si>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Retained earnings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</si>
  <si>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</si>
  <si>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</si>
  <si>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</si>
  <si>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</si>
  <si>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</si>
  <si>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</si>
  <si>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</si>
  <si>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</si>
  <si>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</si>
  <si>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</si>
  <si>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Land Held for Development</t>
  </si>
  <si>
    <t>Equity</t>
  </si>
  <si>
    <t>Total recognised income and expense</t>
  </si>
  <si>
    <t xml:space="preserve">  for the period</t>
  </si>
  <si>
    <t>Deferred tax liabilities</t>
  </si>
  <si>
    <t>&lt;-------------------------Attributable to Equity Holders of the Parent---------------------&gt;</t>
  </si>
  <si>
    <t>&lt;-------Non-Distributable-------&gt;</t>
  </si>
  <si>
    <t>Rights Issue expenses</t>
  </si>
  <si>
    <t>Dividend</t>
  </si>
  <si>
    <t>Bills payables</t>
  </si>
  <si>
    <t>Dividend Paid</t>
  </si>
  <si>
    <t>Individual Quarter</t>
  </si>
  <si>
    <t>Cumulative Quarter</t>
  </si>
  <si>
    <t>Intangible Assets</t>
  </si>
  <si>
    <t>Balance as at 1 January 2006</t>
  </si>
  <si>
    <t>At 1 January 2007</t>
  </si>
  <si>
    <t>Financial Statements for the year ended 31st December 2006 and the attached accompanying explanatory notes.</t>
  </si>
  <si>
    <t>31st December 2006 and the attached accompanying explanatory notes.</t>
  </si>
  <si>
    <t xml:space="preserve">Financial Statements for the year ended 31st December 2006 and the attached </t>
  </si>
  <si>
    <t>Statements for the year ended 31st December 2006 and the attached accompanying explanatory notes.</t>
  </si>
  <si>
    <t>As at 30 June 2007</t>
  </si>
  <si>
    <t>For the Year ended 30 June 2007</t>
  </si>
  <si>
    <t>6 months</t>
  </si>
  <si>
    <t>for the Year Ended 30 June 2007</t>
  </si>
  <si>
    <t>At 30 June 2006</t>
  </si>
  <si>
    <t>At 30 June 2007</t>
  </si>
  <si>
    <t>Condensed Consolidated Income Statement For The Year Ended 30 June 2007</t>
  </si>
  <si>
    <t>2nd Quarter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</si>
</sst>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_ * #,##0.00_ ;_ * \-#,##0.00_ ;_ * &quot;-&quot;??_ ;_ @_ "/>
    <numFmt numFmtId="176" formatCode="mmmm\ d\,\ yyyy"/>
    <numFmt numFmtId="177" formatCode="_(* #,##0.0_);_(* \(#,##0.0\);_(* &quot;-&quot;??_);_(@_)"/>
    <numFmt numFmtId="178" formatCode="_(* #,##0.0_);_(* \(#,##0.0\);_(* &quot;-&quot;?_);_(@_)"/>
    <numFmt numFmtId="179" formatCode="_(* #,##0.000_);_(* \(#,##0.000\);_(* &quot;-&quot;??_);_(@_)"/>
    <numFmt numFmtId="180" formatCode="_(* #,##0.0000_);_(* \(#,##0.0000\);_(* &quot;-&quot;??_);_(@_)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  <font>
      <sz val="11"/>
      <color indexed="12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0" fontId="10" fillId="0" borderId="0" xfId="0" applyFont="1" applyAlignment="1">
      <alignment/>
    </xf>
    <xf numFmtId="0" fontId="8" fillId="4" borderId="6" xfId="0" applyFont="1" applyFill="1" applyBorder="1" applyAlignment="1">
      <alignment/>
    </xf>
    <xf numFmtId="10" fontId="8" fillId="0" borderId="0" xfId="0" applyNumberFormat="1" applyFont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2" fontId="8" fillId="4" borderId="5" xfId="15" applyNumberFormat="1" applyFont="1" applyFill="1" applyBorder="1" applyAlignment="1">
      <alignment/>
    </xf>
    <xf numFmtId="172" fontId="8" fillId="4" borderId="0" xfId="15" applyNumberFormat="1" applyFont="1" applyFill="1" applyBorder="1" applyAlignment="1">
      <alignment horizontal="center"/>
    </xf>
    <xf numFmtId="172" fontId="8" fillId="4" borderId="6" xfId="15" applyNumberFormat="1" applyFont="1" applyFill="1" applyBorder="1" applyAlignment="1">
      <alignment/>
    </xf>
    <xf numFmtId="172" fontId="8" fillId="0" borderId="0" xfId="15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8" fillId="4" borderId="0" xfId="15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0" fontId="8" fillId="4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4" borderId="7" xfId="0" applyFont="1" applyFill="1" applyBorder="1" applyAlignment="1">
      <alignment/>
    </xf>
    <xf numFmtId="172" fontId="8" fillId="4" borderId="0" xfId="15" applyNumberFormat="1" applyFont="1" applyFill="1" applyBorder="1" applyAlignment="1">
      <alignment/>
    </xf>
    <xf numFmtId="173" fontId="8" fillId="4" borderId="0" xfId="15" applyNumberFormat="1" applyFont="1" applyFill="1" applyBorder="1" applyAlignment="1">
      <alignment/>
    </xf>
    <xf numFmtId="0" fontId="13" fillId="0" borderId="0" xfId="0" applyFont="1" applyAlignment="1">
      <alignment/>
    </xf>
    <xf numFmtId="173" fontId="8" fillId="4" borderId="0" xfId="15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8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4" borderId="9" xfId="0" applyFont="1" applyFill="1" applyBorder="1" applyAlignment="1">
      <alignment/>
    </xf>
    <xf numFmtId="0" fontId="8" fillId="0" borderId="8" xfId="0" applyFont="1" applyBorder="1" applyAlignment="1">
      <alignment/>
    </xf>
    <xf numFmtId="0" fontId="14" fillId="0" borderId="0" xfId="0" applyFont="1" applyBorder="1" applyAlignment="1">
      <alignment/>
    </xf>
    <xf numFmtId="173" fontId="8" fillId="4" borderId="0" xfId="15" applyNumberFormat="1" applyFont="1" applyFill="1" applyBorder="1" applyAlignment="1">
      <alignment/>
    </xf>
    <xf numFmtId="173" fontId="8" fillId="4" borderId="7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3" fontId="8" fillId="4" borderId="6" xfId="15" applyNumberFormat="1" applyFont="1" applyFill="1" applyBorder="1" applyAlignment="1">
      <alignment/>
    </xf>
    <xf numFmtId="173" fontId="8" fillId="4" borderId="5" xfId="15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3" borderId="5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72" fontId="8" fillId="3" borderId="0" xfId="15" applyNumberFormat="1" applyFont="1" applyFill="1" applyBorder="1" applyAlignment="1">
      <alignment/>
    </xf>
    <xf numFmtId="172" fontId="8" fillId="3" borderId="6" xfId="15" applyNumberFormat="1" applyFont="1" applyFill="1" applyBorder="1" applyAlignment="1">
      <alignment/>
    </xf>
    <xf numFmtId="173" fontId="8" fillId="3" borderId="0" xfId="15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173" fontId="8" fillId="3" borderId="0" xfId="15" applyNumberFormat="1" applyFont="1" applyFill="1" applyBorder="1" applyAlignment="1">
      <alignment/>
    </xf>
    <xf numFmtId="172" fontId="8" fillId="3" borderId="0" xfId="15" applyNumberFormat="1" applyFont="1" applyFill="1" applyBorder="1" applyAlignment="1">
      <alignment/>
    </xf>
    <xf numFmtId="172" fontId="8" fillId="3" borderId="11" xfId="15" applyNumberFormat="1" applyFont="1" applyFill="1" applyBorder="1" applyAlignment="1">
      <alignment/>
    </xf>
    <xf numFmtId="173" fontId="8" fillId="3" borderId="12" xfId="15" applyNumberFormat="1" applyFont="1" applyFill="1" applyBorder="1" applyAlignment="1">
      <alignment/>
    </xf>
    <xf numFmtId="0" fontId="8" fillId="3" borderId="9" xfId="0" applyFont="1" applyFill="1" applyBorder="1" applyAlignment="1">
      <alignment/>
    </xf>
    <xf numFmtId="172" fontId="8" fillId="3" borderId="5" xfId="15" applyNumberFormat="1" applyFont="1" applyFill="1" applyBorder="1" applyAlignment="1">
      <alignment/>
    </xf>
    <xf numFmtId="173" fontId="8" fillId="3" borderId="6" xfId="15" applyNumberFormat="1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10" fillId="3" borderId="5" xfId="0" applyFont="1" applyFill="1" applyBorder="1" applyAlignment="1">
      <alignment/>
    </xf>
    <xf numFmtId="173" fontId="8" fillId="3" borderId="5" xfId="15" applyNumberFormat="1" applyFont="1" applyFill="1" applyBorder="1" applyAlignment="1">
      <alignment/>
    </xf>
    <xf numFmtId="173" fontId="8" fillId="3" borderId="7" xfId="15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8" fillId="5" borderId="7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73" fontId="8" fillId="3" borderId="7" xfId="15" applyNumberFormat="1" applyFont="1" applyFill="1" applyBorder="1" applyAlignment="1">
      <alignment/>
    </xf>
    <xf numFmtId="172" fontId="8" fillId="3" borderId="6" xfId="15" applyNumberFormat="1" applyFont="1" applyFill="1" applyBorder="1" applyAlignment="1">
      <alignment/>
    </xf>
    <xf numFmtId="173" fontId="8" fillId="3" borderId="13" xfId="15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173" fontId="8" fillId="0" borderId="0" xfId="15" applyNumberFormat="1" applyFont="1" applyAlignment="1">
      <alignment/>
    </xf>
    <xf numFmtId="173" fontId="8" fillId="4" borderId="8" xfId="15" applyNumberFormat="1" applyFont="1" applyFill="1" applyBorder="1" applyAlignment="1">
      <alignment/>
    </xf>
    <xf numFmtId="173" fontId="8" fillId="4" borderId="9" xfId="15" applyNumberFormat="1" applyFont="1" applyFill="1" applyBorder="1" applyAlignment="1">
      <alignment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8" fillId="4" borderId="5" xfId="0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14" fillId="4" borderId="6" xfId="0" applyFont="1" applyFill="1" applyBorder="1" applyAlignment="1">
      <alignment/>
    </xf>
    <xf numFmtId="172" fontId="8" fillId="4" borderId="5" xfId="15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3" borderId="5" xfId="0" applyFont="1" applyFill="1" applyBorder="1" applyAlignment="1">
      <alignment/>
    </xf>
    <xf numFmtId="0" fontId="12" fillId="4" borderId="6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5" fontId="8" fillId="5" borderId="0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173" fontId="8" fillId="3" borderId="8" xfId="15" applyNumberFormat="1" applyFont="1" applyFill="1" applyBorder="1" applyAlignment="1">
      <alignment/>
    </xf>
    <xf numFmtId="173" fontId="8" fillId="3" borderId="9" xfId="15" applyNumberFormat="1" applyFont="1" applyFill="1" applyBorder="1" applyAlignment="1">
      <alignment/>
    </xf>
    <xf numFmtId="172" fontId="8" fillId="3" borderId="15" xfId="15" applyNumberFormat="1" applyFont="1" applyFill="1" applyBorder="1" applyAlignment="1">
      <alignment/>
    </xf>
    <xf numFmtId="172" fontId="8" fillId="4" borderId="15" xfId="15" applyNumberFormat="1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6" xfId="0" applyFont="1" applyFill="1" applyBorder="1" applyAlignment="1">
      <alignment/>
    </xf>
    <xf numFmtId="0" fontId="17" fillId="5" borderId="6" xfId="0" applyFont="1" applyFill="1" applyBorder="1" applyAlignment="1">
      <alignment horizontal="center"/>
    </xf>
    <xf numFmtId="15" fontId="15" fillId="5" borderId="0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73" fontId="12" fillId="3" borderId="12" xfId="15" applyNumberFormat="1" applyFont="1" applyFill="1" applyBorder="1" applyAlignment="1">
      <alignment/>
    </xf>
    <xf numFmtId="173" fontId="12" fillId="3" borderId="19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172" fontId="8" fillId="0" borderId="0" xfId="15" applyNumberFormat="1" applyFont="1" applyFill="1" applyBorder="1" applyAlignment="1">
      <alignment/>
    </xf>
    <xf numFmtId="173" fontId="8" fillId="0" borderId="0" xfId="15" applyNumberFormat="1" applyFont="1" applyFill="1" applyBorder="1" applyAlignment="1">
      <alignment horizontal="center"/>
    </xf>
    <xf numFmtId="173" fontId="8" fillId="4" borderId="13" xfId="15" applyNumberFormat="1" applyFont="1" applyFill="1" applyBorder="1" applyAlignment="1">
      <alignment/>
    </xf>
    <xf numFmtId="172" fontId="8" fillId="4" borderId="6" xfId="15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173" fontId="12" fillId="4" borderId="12" xfId="15" applyNumberFormat="1" applyFont="1" applyFill="1" applyBorder="1" applyAlignment="1">
      <alignment/>
    </xf>
    <xf numFmtId="0" fontId="8" fillId="4" borderId="14" xfId="0" applyFont="1" applyFill="1" applyBorder="1" applyAlignment="1">
      <alignment/>
    </xf>
    <xf numFmtId="173" fontId="12" fillId="4" borderId="19" xfId="15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10" fontId="0" fillId="6" borderId="0" xfId="0" applyNumberFormat="1" applyFill="1" applyAlignment="1">
      <alignment/>
    </xf>
    <xf numFmtId="0" fontId="0" fillId="6" borderId="0" xfId="0" applyFont="1" applyFill="1" applyAlignment="1">
      <alignment horizont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Alignment="1">
      <alignment/>
    </xf>
    <xf numFmtId="0" fontId="8" fillId="6" borderId="5" xfId="0" applyFont="1" applyFill="1" applyBorder="1" applyAlignment="1">
      <alignment horizontal="center"/>
    </xf>
    <xf numFmtId="0" fontId="8" fillId="6" borderId="9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10" fillId="6" borderId="0" xfId="0" applyFont="1" applyFill="1" applyAlignment="1">
      <alignment/>
    </xf>
    <xf numFmtId="10" fontId="8" fillId="6" borderId="0" xfId="0" applyNumberFormat="1" applyFont="1" applyFill="1" applyAlignment="1">
      <alignment/>
    </xf>
    <xf numFmtId="0" fontId="8" fillId="6" borderId="0" xfId="0" applyFont="1" applyFill="1" applyBorder="1" applyAlignment="1">
      <alignment/>
    </xf>
    <xf numFmtId="173" fontId="8" fillId="6" borderId="0" xfId="15" applyNumberFormat="1" applyFont="1" applyFill="1" applyBorder="1" applyAlignment="1">
      <alignment/>
    </xf>
    <xf numFmtId="0" fontId="8" fillId="6" borderId="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0" fillId="6" borderId="5" xfId="0" applyFill="1" applyBorder="1" applyAlignment="1">
      <alignment/>
    </xf>
    <xf numFmtId="0" fontId="0" fillId="6" borderId="9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0" xfId="0" applyFont="1" applyFill="1" applyBorder="1" applyAlignment="1" quotePrefix="1">
      <alignment horizontal="center"/>
    </xf>
    <xf numFmtId="0" fontId="8" fillId="3" borderId="0" xfId="0" applyFont="1" applyFill="1" applyAlignment="1">
      <alignment/>
    </xf>
    <xf numFmtId="173" fontId="12" fillId="0" borderId="0" xfId="15" applyNumberFormat="1" applyFont="1" applyFill="1" applyBorder="1" applyAlignment="1">
      <alignment/>
    </xf>
    <xf numFmtId="171" fontId="8" fillId="3" borderId="0" xfId="15" applyFont="1" applyFill="1" applyAlignment="1">
      <alignment/>
    </xf>
    <xf numFmtId="171" fontId="8" fillId="3" borderId="7" xfId="15" applyFont="1" applyFill="1" applyBorder="1" applyAlignment="1">
      <alignment/>
    </xf>
    <xf numFmtId="173" fontId="8" fillId="3" borderId="0" xfId="15" applyNumberFormat="1" applyFont="1" applyFill="1" applyAlignment="1">
      <alignment/>
    </xf>
    <xf numFmtId="171" fontId="8" fillId="0" borderId="0" xfId="15" applyFont="1" applyFill="1" applyBorder="1" applyAlignment="1">
      <alignment/>
    </xf>
    <xf numFmtId="0" fontId="19" fillId="0" borderId="7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9" fillId="5" borderId="0" xfId="0" applyFont="1" applyFill="1" applyAlignment="1">
      <alignment/>
    </xf>
    <xf numFmtId="172" fontId="8" fillId="3" borderId="5" xfId="15" applyNumberFormat="1" applyFont="1" applyFill="1" applyBorder="1" applyAlignment="1">
      <alignment/>
    </xf>
    <xf numFmtId="175" fontId="8" fillId="3" borderId="13" xfId="15" applyNumberFormat="1" applyFont="1" applyFill="1" applyBorder="1" applyAlignment="1">
      <alignment/>
    </xf>
    <xf numFmtId="0" fontId="8" fillId="4" borderId="6" xfId="0" applyFont="1" applyFill="1" applyBorder="1" applyAlignment="1">
      <alignment/>
    </xf>
    <xf numFmtId="171" fontId="8" fillId="3" borderId="0" xfId="15" applyNumberFormat="1" applyFont="1" applyFill="1" applyBorder="1" applyAlignment="1">
      <alignment/>
    </xf>
    <xf numFmtId="39" fontId="8" fillId="4" borderId="0" xfId="15" applyNumberFormat="1" applyFont="1" applyFill="1" applyBorder="1" applyAlignment="1">
      <alignment horizontal="right"/>
    </xf>
    <xf numFmtId="172" fontId="11" fillId="0" borderId="0" xfId="15" applyNumberFormat="1" applyFont="1" applyBorder="1" applyAlignment="1">
      <alignment/>
    </xf>
    <xf numFmtId="171" fontId="8" fillId="3" borderId="13" xfId="15" applyNumberFormat="1" applyFont="1" applyFill="1" applyBorder="1" applyAlignment="1">
      <alignment/>
    </xf>
    <xf numFmtId="39" fontId="8" fillId="4" borderId="13" xfId="15" applyNumberFormat="1" applyFont="1" applyFill="1" applyBorder="1" applyAlignment="1">
      <alignment horizontal="right"/>
    </xf>
    <xf numFmtId="172" fontId="8" fillId="0" borderId="0" xfId="15" applyNumberFormat="1" applyFont="1" applyBorder="1" applyAlignment="1">
      <alignment/>
    </xf>
    <xf numFmtId="172" fontId="11" fillId="3" borderId="7" xfId="15" applyNumberFormat="1" applyFont="1" applyFill="1" applyBorder="1" applyAlignment="1">
      <alignment/>
    </xf>
    <xf numFmtId="172" fontId="11" fillId="3" borderId="8" xfId="15" applyNumberFormat="1" applyFont="1" applyFill="1" applyBorder="1" applyAlignment="1">
      <alignment/>
    </xf>
    <xf numFmtId="172" fontId="11" fillId="4" borderId="9" xfId="15" applyNumberFormat="1" applyFont="1" applyFill="1" applyBorder="1" applyAlignment="1">
      <alignment/>
    </xf>
    <xf numFmtId="172" fontId="11" fillId="4" borderId="7" xfId="15" applyNumberFormat="1" applyFont="1" applyFill="1" applyBorder="1" applyAlignment="1">
      <alignment/>
    </xf>
    <xf numFmtId="172" fontId="11" fillId="4" borderId="8" xfId="15" applyNumberFormat="1" applyFont="1" applyFill="1" applyBorder="1" applyAlignment="1">
      <alignment/>
    </xf>
    <xf numFmtId="172" fontId="11" fillId="3" borderId="9" xfId="15" applyNumberFormat="1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0" fillId="6" borderId="0" xfId="0" applyFont="1" applyFill="1" applyAlignment="1">
      <alignment/>
    </xf>
    <xf numFmtId="173" fontId="8" fillId="4" borderId="0" xfId="15" applyNumberFormat="1" applyFont="1" applyFill="1" applyBorder="1" applyAlignment="1">
      <alignment horizontal="center"/>
    </xf>
    <xf numFmtId="172" fontId="8" fillId="6" borderId="0" xfId="15" applyNumberFormat="1" applyFont="1" applyFill="1" applyBorder="1" applyAlignment="1">
      <alignment/>
    </xf>
    <xf numFmtId="172" fontId="8" fillId="3" borderId="8" xfId="15" applyNumberFormat="1" applyFont="1" applyFill="1" applyBorder="1" applyAlignment="1">
      <alignment/>
    </xf>
    <xf numFmtId="172" fontId="8" fillId="4" borderId="9" xfId="15" applyNumberFormat="1" applyFont="1" applyFill="1" applyBorder="1" applyAlignment="1">
      <alignment/>
    </xf>
    <xf numFmtId="173" fontId="8" fillId="4" borderId="7" xfId="15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173" fontId="8" fillId="3" borderId="6" xfId="15" applyNumberFormat="1" applyFont="1" applyFill="1" applyBorder="1" applyAlignment="1">
      <alignment/>
    </xf>
    <xf numFmtId="173" fontId="8" fillId="3" borderId="5" xfId="15" applyNumberFormat="1" applyFont="1" applyFill="1" applyBorder="1" applyAlignment="1">
      <alignment/>
    </xf>
    <xf numFmtId="175" fontId="8" fillId="3" borderId="0" xfId="15" applyNumberFormat="1" applyFont="1" applyFill="1" applyBorder="1" applyAlignment="1">
      <alignment/>
    </xf>
    <xf numFmtId="171" fontId="8" fillId="3" borderId="13" xfId="15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72" fontId="8" fillId="3" borderId="0" xfId="15" applyNumberFormat="1" applyFont="1" applyFill="1" applyBorder="1" applyAlignment="1">
      <alignment horizontal="right"/>
    </xf>
    <xf numFmtId="172" fontId="8" fillId="4" borderId="0" xfId="15" applyNumberFormat="1" applyFont="1" applyFill="1" applyBorder="1" applyAlignment="1">
      <alignment horizontal="right"/>
    </xf>
    <xf numFmtId="173" fontId="8" fillId="4" borderId="5" xfId="15" applyNumberFormat="1" applyFont="1" applyFill="1" applyBorder="1" applyAlignment="1">
      <alignment/>
    </xf>
    <xf numFmtId="173" fontId="8" fillId="4" borderId="6" xfId="15" applyNumberFormat="1" applyFont="1" applyFill="1" applyBorder="1" applyAlignment="1">
      <alignment/>
    </xf>
    <xf numFmtId="173" fontId="8" fillId="6" borderId="0" xfId="15" applyNumberFormat="1" applyFont="1" applyFill="1" applyBorder="1" applyAlignment="1">
      <alignment/>
    </xf>
    <xf numFmtId="172" fontId="8" fillId="4" borderId="8" xfId="15" applyNumberFormat="1" applyFont="1" applyFill="1" applyBorder="1" applyAlignment="1">
      <alignment/>
    </xf>
    <xf numFmtId="172" fontId="8" fillId="3" borderId="9" xfId="15" applyNumberFormat="1" applyFont="1" applyFill="1" applyBorder="1" applyAlignment="1">
      <alignment/>
    </xf>
    <xf numFmtId="0" fontId="8" fillId="4" borderId="8" xfId="0" applyFont="1" applyFill="1" applyBorder="1" applyAlignment="1">
      <alignment/>
    </xf>
    <xf numFmtId="171" fontId="8" fillId="4" borderId="13" xfId="15" applyFont="1" applyFill="1" applyBorder="1" applyAlignment="1">
      <alignment horizontal="center"/>
    </xf>
    <xf numFmtId="172" fontId="8" fillId="3" borderId="8" xfId="15" applyNumberFormat="1" applyFont="1" applyFill="1" applyBorder="1" applyAlignment="1">
      <alignment/>
    </xf>
    <xf numFmtId="172" fontId="8" fillId="4" borderId="9" xfId="15" applyNumberFormat="1" applyFont="1" applyFill="1" applyBorder="1" applyAlignment="1">
      <alignment/>
    </xf>
    <xf numFmtId="172" fontId="8" fillId="3" borderId="20" xfId="15" applyNumberFormat="1" applyFont="1" applyFill="1" applyBorder="1" applyAlignment="1">
      <alignment/>
    </xf>
    <xf numFmtId="172" fontId="8" fillId="4" borderId="21" xfId="15" applyNumberFormat="1" applyFont="1" applyFill="1" applyBorder="1" applyAlignment="1">
      <alignment/>
    </xf>
    <xf numFmtId="172" fontId="8" fillId="3" borderId="22" xfId="15" applyNumberFormat="1" applyFont="1" applyFill="1" applyBorder="1" applyAlignment="1">
      <alignment/>
    </xf>
    <xf numFmtId="172" fontId="8" fillId="4" borderId="22" xfId="15" applyNumberFormat="1" applyFont="1" applyFill="1" applyBorder="1" applyAlignment="1">
      <alignment/>
    </xf>
    <xf numFmtId="172" fontId="12" fillId="3" borderId="23" xfId="15" applyNumberFormat="1" applyFont="1" applyFill="1" applyBorder="1" applyAlignment="1">
      <alignment/>
    </xf>
    <xf numFmtId="172" fontId="12" fillId="3" borderId="24" xfId="15" applyNumberFormat="1" applyFont="1" applyFill="1" applyBorder="1" applyAlignment="1">
      <alignment/>
    </xf>
    <xf numFmtId="172" fontId="12" fillId="4" borderId="25" xfId="15" applyNumberFormat="1" applyFont="1" applyFill="1" applyBorder="1" applyAlignment="1">
      <alignment/>
    </xf>
    <xf numFmtId="172" fontId="12" fillId="4" borderId="23" xfId="15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172" fontId="8" fillId="4" borderId="27" xfId="15" applyNumberFormat="1" applyFont="1" applyFill="1" applyBorder="1" applyAlignment="1">
      <alignment/>
    </xf>
    <xf numFmtId="172" fontId="8" fillId="3" borderId="7" xfId="15" applyNumberFormat="1" applyFont="1" applyFill="1" applyBorder="1" applyAlignment="1">
      <alignment/>
    </xf>
    <xf numFmtId="172" fontId="8" fillId="4" borderId="7" xfId="15" applyNumberFormat="1" applyFont="1" applyFill="1" applyBorder="1" applyAlignment="1">
      <alignment/>
    </xf>
    <xf numFmtId="172" fontId="8" fillId="3" borderId="22" xfId="15" applyNumberFormat="1" applyFont="1" applyFill="1" applyBorder="1" applyAlignment="1">
      <alignment/>
    </xf>
    <xf numFmtId="172" fontId="8" fillId="3" borderId="20" xfId="15" applyNumberFormat="1" applyFont="1" applyFill="1" applyBorder="1" applyAlignment="1">
      <alignment/>
    </xf>
    <xf numFmtId="172" fontId="8" fillId="4" borderId="21" xfId="15" applyNumberFormat="1" applyFont="1" applyFill="1" applyBorder="1" applyAlignment="1">
      <alignment/>
    </xf>
    <xf numFmtId="172" fontId="8" fillId="4" borderId="22" xfId="15" applyNumberFormat="1" applyFont="1" applyFill="1" applyBorder="1" applyAlignment="1">
      <alignment/>
    </xf>
    <xf numFmtId="0" fontId="0" fillId="0" borderId="0" xfId="0" applyFont="1" applyAlignment="1">
      <alignment/>
    </xf>
    <xf numFmtId="4" fontId="8" fillId="3" borderId="0" xfId="15" applyNumberFormat="1" applyFont="1" applyFill="1" applyBorder="1" applyAlignment="1">
      <alignment/>
    </xf>
    <xf numFmtId="4" fontId="8" fillId="4" borderId="0" xfId="15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172" fontId="0" fillId="0" borderId="0" xfId="0" applyNumberFormat="1" applyFont="1" applyAlignment="1">
      <alignment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8" xfId="0" applyBorder="1" applyAlignment="1">
      <alignment/>
    </xf>
    <xf numFmtId="0" fontId="2" fillId="0" borderId="7" xfId="0" applyFont="1" applyBorder="1" applyAlignment="1">
      <alignment horizontal="center"/>
    </xf>
    <xf numFmtId="0" fontId="12" fillId="3" borderId="1" xfId="0" applyFont="1" applyFill="1" applyBorder="1" applyAlignment="1">
      <alignment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5" fontId="12" fillId="3" borderId="0" xfId="0" applyNumberFormat="1" applyFont="1" applyFill="1" applyBorder="1" applyAlignment="1">
      <alignment horizontal="center"/>
    </xf>
    <xf numFmtId="15" fontId="12" fillId="4" borderId="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" borderId="9" xfId="0" applyFont="1" applyFill="1" applyBorder="1" applyAlignment="1">
      <alignment/>
    </xf>
    <xf numFmtId="49" fontId="12" fillId="3" borderId="7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49" fontId="12" fillId="4" borderId="7" xfId="0" applyNumberFormat="1" applyFont="1" applyFill="1" applyBorder="1" applyAlignment="1">
      <alignment horizontal="center"/>
    </xf>
    <xf numFmtId="0" fontId="12" fillId="4" borderId="8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6" borderId="0" xfId="0" applyFont="1" applyFill="1" applyAlignment="1">
      <alignment/>
    </xf>
    <xf numFmtId="0" fontId="8" fillId="0" borderId="4" xfId="0" applyFont="1" applyFill="1" applyBorder="1" applyAlignment="1">
      <alignment/>
    </xf>
    <xf numFmtId="37" fontId="8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8" fillId="3" borderId="0" xfId="15" applyNumberFormat="1" applyFont="1" applyFill="1" applyBorder="1" applyAlignment="1">
      <alignment horizontal="right"/>
    </xf>
    <xf numFmtId="173" fontId="8" fillId="3" borderId="6" xfId="15" applyNumberFormat="1" applyFont="1" applyFill="1" applyBorder="1" applyAlignment="1">
      <alignment horizontal="right"/>
    </xf>
    <xf numFmtId="173" fontId="8" fillId="4" borderId="5" xfId="15" applyNumberFormat="1" applyFont="1" applyFill="1" applyBorder="1" applyAlignment="1">
      <alignment horizontal="right"/>
    </xf>
    <xf numFmtId="173" fontId="8" fillId="4" borderId="0" xfId="15" applyNumberFormat="1" applyFont="1" applyFill="1" applyBorder="1" applyAlignment="1">
      <alignment horizontal="right"/>
    </xf>
    <xf numFmtId="173" fontId="8" fillId="4" borderId="6" xfId="15" applyNumberFormat="1" applyFont="1" applyFill="1" applyBorder="1" applyAlignment="1">
      <alignment horizontal="right"/>
    </xf>
    <xf numFmtId="173" fontId="8" fillId="0" borderId="0" xfId="15" applyNumberFormat="1" applyFont="1" applyBorder="1" applyAlignment="1">
      <alignment horizontal="right"/>
    </xf>
    <xf numFmtId="173" fontId="8" fillId="3" borderId="5" xfId="15" applyNumberFormat="1" applyFont="1" applyFill="1" applyBorder="1" applyAlignment="1">
      <alignment horizontal="right"/>
    </xf>
    <xf numFmtId="173" fontId="8" fillId="0" borderId="0" xfId="15" applyNumberFormat="1" applyFont="1" applyAlignment="1">
      <alignment horizontal="right"/>
    </xf>
    <xf numFmtId="173" fontId="8" fillId="3" borderId="0" xfId="15" applyNumberFormat="1" applyFont="1" applyFill="1" applyBorder="1" applyAlignment="1">
      <alignment horizontal="right"/>
    </xf>
    <xf numFmtId="173" fontId="8" fillId="3" borderId="7" xfId="15" applyNumberFormat="1" applyFont="1" applyFill="1" applyBorder="1" applyAlignment="1">
      <alignment horizontal="right"/>
    </xf>
    <xf numFmtId="173" fontId="8" fillId="3" borderId="8" xfId="15" applyNumberFormat="1" applyFont="1" applyFill="1" applyBorder="1" applyAlignment="1">
      <alignment horizontal="right"/>
    </xf>
    <xf numFmtId="173" fontId="8" fillId="4" borderId="9" xfId="15" applyNumberFormat="1" applyFont="1" applyFill="1" applyBorder="1" applyAlignment="1">
      <alignment horizontal="right"/>
    </xf>
    <xf numFmtId="173" fontId="8" fillId="4" borderId="7" xfId="15" applyNumberFormat="1" applyFont="1" applyFill="1" applyBorder="1" applyAlignment="1">
      <alignment horizontal="right"/>
    </xf>
    <xf numFmtId="173" fontId="8" fillId="4" borderId="0" xfId="15" applyNumberFormat="1" applyFont="1" applyFill="1" applyBorder="1" applyAlignment="1">
      <alignment horizontal="right"/>
    </xf>
    <xf numFmtId="173" fontId="8" fillId="4" borderId="7" xfId="15" applyNumberFormat="1" applyFont="1" applyFill="1" applyBorder="1" applyAlignment="1">
      <alignment horizontal="right"/>
    </xf>
    <xf numFmtId="173" fontId="12" fillId="3" borderId="23" xfId="15" applyNumberFormat="1" applyFont="1" applyFill="1" applyBorder="1" applyAlignment="1">
      <alignment horizontal="right"/>
    </xf>
    <xf numFmtId="173" fontId="12" fillId="3" borderId="24" xfId="15" applyNumberFormat="1" applyFont="1" applyFill="1" applyBorder="1" applyAlignment="1">
      <alignment horizontal="right"/>
    </xf>
    <xf numFmtId="173" fontId="12" fillId="4" borderId="25" xfId="15" applyNumberFormat="1" applyFont="1" applyFill="1" applyBorder="1" applyAlignment="1">
      <alignment horizontal="right"/>
    </xf>
    <xf numFmtId="173" fontId="12" fillId="4" borderId="23" xfId="15" applyNumberFormat="1" applyFont="1" applyFill="1" applyBorder="1" applyAlignment="1">
      <alignment horizontal="right"/>
    </xf>
    <xf numFmtId="173" fontId="12" fillId="3" borderId="22" xfId="15" applyNumberFormat="1" applyFont="1" applyFill="1" applyBorder="1" applyAlignment="1">
      <alignment horizontal="right"/>
    </xf>
    <xf numFmtId="173" fontId="12" fillId="3" borderId="20" xfId="15" applyNumberFormat="1" applyFont="1" applyFill="1" applyBorder="1" applyAlignment="1">
      <alignment horizontal="right"/>
    </xf>
    <xf numFmtId="173" fontId="12" fillId="4" borderId="21" xfId="15" applyNumberFormat="1" applyFont="1" applyFill="1" applyBorder="1" applyAlignment="1">
      <alignment horizontal="right"/>
    </xf>
    <xf numFmtId="173" fontId="12" fillId="4" borderId="22" xfId="15" applyNumberFormat="1" applyFont="1" applyFill="1" applyBorder="1" applyAlignment="1">
      <alignment horizontal="right"/>
    </xf>
    <xf numFmtId="173" fontId="8" fillId="0" borderId="0" xfId="15" applyNumberFormat="1" applyFont="1" applyBorder="1" applyAlignment="1">
      <alignment/>
    </xf>
    <xf numFmtId="173" fontId="8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4"/>
  <sheetViews>
    <sheetView showGridLines="0" tabSelected="1" zoomScale="60" zoomScaleNormal="60" workbookViewId="0" topLeftCell="A1">
      <selection activeCell="H16" sqref="H16"/>
    </sheetView>
  </sheetViews>
  <sheetFormatPr defaultColWidth="9.140625" defaultRowHeight="12.75"/>
  <cols>
    <col min="1" max="1" width="2.00390625" style="0" customWidth="1"/>
    <col min="2" max="2" width="4.00390625" style="0" customWidth="1"/>
    <col min="5" max="5" width="26.7109375" style="0" customWidth="1"/>
    <col min="6" max="6" width="10.421875" style="0" customWidth="1"/>
    <col min="7" max="7" width="3.8515625" style="0" customWidth="1"/>
    <col min="8" max="8" width="15.28125" style="0" customWidth="1"/>
    <col min="9" max="9" width="3.28125" style="0" customWidth="1"/>
    <col min="10" max="10" width="3.140625" style="0" customWidth="1"/>
    <col min="11" max="11" width="15.8515625" style="0" customWidth="1"/>
    <col min="12" max="12" width="2.421875" style="0" customWidth="1"/>
    <col min="13" max="13" width="3.57421875" style="0" customWidth="1"/>
    <col min="14" max="14" width="3.140625" style="0" customWidth="1"/>
    <col min="15" max="15" width="13.8515625" style="0" customWidth="1"/>
    <col min="16" max="16" width="2.7109375" style="0" customWidth="1"/>
    <col min="17" max="17" width="5.7109375" style="0" customWidth="1"/>
    <col min="18" max="18" width="14.8515625" style="0" customWidth="1"/>
    <col min="19" max="19" width="3.7109375" style="0" customWidth="1"/>
    <col min="21" max="21" width="9.8515625" style="0" bestFit="1" customWidth="1"/>
    <col min="22" max="22" width="9.140625" style="35" customWidth="1"/>
  </cols>
  <sheetData>
    <row r="1" ht="20.25">
      <c r="H1" s="2" t="s">
        <v>47</v>
      </c>
    </row>
    <row r="2" ht="12.75">
      <c r="H2" s="3" t="s">
        <v>48</v>
      </c>
    </row>
    <row r="3" spans="8:19" ht="12.75">
      <c r="H3" s="3"/>
      <c r="P3" s="27"/>
      <c r="Q3" s="28"/>
      <c r="R3" s="29"/>
      <c r="S3" s="28"/>
    </row>
    <row r="4" spans="2:19" ht="12.75">
      <c r="B4" s="74"/>
      <c r="C4" s="74"/>
      <c r="D4" s="74"/>
      <c r="E4" s="74"/>
      <c r="F4" s="74"/>
      <c r="G4" s="74"/>
      <c r="H4" s="107"/>
      <c r="I4" s="74"/>
      <c r="J4" s="74"/>
      <c r="K4" s="74"/>
      <c r="L4" s="74"/>
      <c r="M4" s="74"/>
      <c r="N4" s="74"/>
      <c r="O4" s="74"/>
      <c r="P4" s="108"/>
      <c r="Q4" s="109"/>
      <c r="R4" s="110"/>
      <c r="S4" s="109"/>
    </row>
    <row r="5" spans="2:19" ht="27.75" customHeight="1">
      <c r="B5" s="382" t="s">
        <v>159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</row>
    <row r="6" spans="2:19" ht="18.75" customHeight="1"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</row>
    <row r="7" spans="2:19" ht="12.7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9" spans="2:19" ht="12.75">
      <c r="B9" s="31"/>
      <c r="C9" s="5"/>
      <c r="D9" s="5"/>
      <c r="E9" s="5"/>
      <c r="F9" s="333"/>
      <c r="G9" s="87"/>
      <c r="H9" s="88"/>
      <c r="I9" s="106" t="s">
        <v>0</v>
      </c>
      <c r="J9" s="88"/>
      <c r="K9" s="88"/>
      <c r="L9" s="89"/>
      <c r="N9" s="87"/>
      <c r="O9" s="88"/>
      <c r="P9" s="106" t="s">
        <v>0</v>
      </c>
      <c r="Q9" s="88"/>
      <c r="R9" s="88"/>
      <c r="S9" s="89"/>
    </row>
    <row r="10" spans="2:19" ht="15">
      <c r="B10" s="39"/>
      <c r="C10" s="40"/>
      <c r="D10" s="40"/>
      <c r="E10" s="40"/>
      <c r="F10" s="42"/>
      <c r="G10" s="384" t="s">
        <v>144</v>
      </c>
      <c r="H10" s="385"/>
      <c r="I10" s="385"/>
      <c r="J10" s="385"/>
      <c r="K10" s="385"/>
      <c r="L10" s="386"/>
      <c r="M10" s="40"/>
      <c r="N10" s="384" t="s">
        <v>145</v>
      </c>
      <c r="O10" s="385"/>
      <c r="P10" s="385"/>
      <c r="Q10" s="385"/>
      <c r="R10" s="385"/>
      <c r="S10" s="386"/>
    </row>
    <row r="11" spans="2:19" ht="14.25">
      <c r="B11" s="39"/>
      <c r="C11" s="40"/>
      <c r="D11" s="40"/>
      <c r="E11" s="40"/>
      <c r="F11" s="42"/>
      <c r="G11" s="115"/>
      <c r="H11" s="131"/>
      <c r="I11" s="132"/>
      <c r="J11" s="131"/>
      <c r="K11" s="131"/>
      <c r="L11" s="133"/>
      <c r="M11" s="38"/>
      <c r="N11" s="115"/>
      <c r="O11" s="131"/>
      <c r="P11" s="132"/>
      <c r="Q11" s="131"/>
      <c r="R11" s="131"/>
      <c r="S11" s="133"/>
    </row>
    <row r="12" spans="2:19" ht="15">
      <c r="B12" s="39"/>
      <c r="C12" s="40"/>
      <c r="D12" s="40"/>
      <c r="E12" s="40"/>
      <c r="F12" s="149"/>
      <c r="G12" s="335"/>
      <c r="H12" s="336"/>
      <c r="I12" s="337"/>
      <c r="J12" s="347"/>
      <c r="K12" s="322"/>
      <c r="L12" s="323"/>
      <c r="M12" s="348"/>
      <c r="N12" s="335"/>
      <c r="O12" s="336"/>
      <c r="P12" s="337"/>
      <c r="Q12" s="347"/>
      <c r="R12" s="322"/>
      <c r="S12" s="323"/>
    </row>
    <row r="13" spans="2:19" ht="15">
      <c r="B13" s="39"/>
      <c r="C13" s="40"/>
      <c r="D13" s="40"/>
      <c r="E13" s="40"/>
      <c r="F13" s="149"/>
      <c r="G13" s="150"/>
      <c r="H13" s="324" t="s">
        <v>13</v>
      </c>
      <c r="I13" s="325"/>
      <c r="J13" s="326"/>
      <c r="K13" s="327" t="s">
        <v>14</v>
      </c>
      <c r="L13" s="151"/>
      <c r="M13" s="348"/>
      <c r="N13" s="150"/>
      <c r="O13" s="324" t="s">
        <v>13</v>
      </c>
      <c r="P13" s="325"/>
      <c r="Q13" s="326"/>
      <c r="R13" s="327" t="s">
        <v>14</v>
      </c>
      <c r="S13" s="151"/>
    </row>
    <row r="14" spans="2:19" ht="15">
      <c r="B14" s="39"/>
      <c r="C14" s="40"/>
      <c r="D14" s="40"/>
      <c r="E14" s="40"/>
      <c r="F14" s="149"/>
      <c r="G14" s="150"/>
      <c r="H14" s="324" t="s">
        <v>15</v>
      </c>
      <c r="I14" s="325"/>
      <c r="J14" s="326"/>
      <c r="K14" s="327" t="s">
        <v>16</v>
      </c>
      <c r="L14" s="151"/>
      <c r="M14" s="348"/>
      <c r="N14" s="150"/>
      <c r="O14" s="324" t="s">
        <v>15</v>
      </c>
      <c r="P14" s="325"/>
      <c r="Q14" s="326"/>
      <c r="R14" s="327" t="s">
        <v>16</v>
      </c>
      <c r="S14" s="151"/>
    </row>
    <row r="15" spans="2:19" ht="15">
      <c r="B15" s="39"/>
      <c r="C15" s="40"/>
      <c r="D15" s="40"/>
      <c r="E15" s="40"/>
      <c r="F15" s="331"/>
      <c r="G15" s="150"/>
      <c r="H15" s="324" t="s">
        <v>160</v>
      </c>
      <c r="I15" s="325"/>
      <c r="J15" s="326"/>
      <c r="K15" s="327" t="s">
        <v>2</v>
      </c>
      <c r="L15" s="151"/>
      <c r="M15" s="348"/>
      <c r="N15" s="150"/>
      <c r="O15" s="324" t="s">
        <v>17</v>
      </c>
      <c r="P15" s="325"/>
      <c r="Q15" s="326"/>
      <c r="R15" s="327" t="s">
        <v>24</v>
      </c>
      <c r="S15" s="151"/>
    </row>
    <row r="16" spans="2:19" ht="15">
      <c r="B16" s="39"/>
      <c r="C16" s="40"/>
      <c r="D16" s="40"/>
      <c r="E16" s="40"/>
      <c r="F16" s="331" t="s">
        <v>132</v>
      </c>
      <c r="G16" s="150"/>
      <c r="H16" s="338">
        <v>39263</v>
      </c>
      <c r="I16" s="325"/>
      <c r="J16" s="326"/>
      <c r="K16" s="339">
        <v>38898</v>
      </c>
      <c r="L16" s="151"/>
      <c r="M16" s="348"/>
      <c r="N16" s="150"/>
      <c r="O16" s="338">
        <f>H16</f>
        <v>39263</v>
      </c>
      <c r="P16" s="325"/>
      <c r="Q16" s="326"/>
      <c r="R16" s="339">
        <f>K16</f>
        <v>38898</v>
      </c>
      <c r="S16" s="151"/>
    </row>
    <row r="17" spans="2:19" ht="14.25">
      <c r="B17" s="63"/>
      <c r="C17" s="62"/>
      <c r="D17" s="62"/>
      <c r="E17" s="62"/>
      <c r="F17" s="329"/>
      <c r="G17" s="103"/>
      <c r="H17" s="137"/>
      <c r="I17" s="138"/>
      <c r="J17" s="139"/>
      <c r="K17" s="140"/>
      <c r="L17" s="64"/>
      <c r="M17" s="38"/>
      <c r="N17" s="103"/>
      <c r="O17" s="137"/>
      <c r="P17" s="138"/>
      <c r="Q17" s="139"/>
      <c r="R17" s="140"/>
      <c r="S17" s="64"/>
    </row>
    <row r="18" spans="2:19" ht="14.25">
      <c r="B18" s="39"/>
      <c r="C18" s="40"/>
      <c r="D18" s="40"/>
      <c r="E18" s="40"/>
      <c r="F18" s="328"/>
      <c r="G18" s="90"/>
      <c r="H18" s="120"/>
      <c r="I18" s="114"/>
      <c r="J18" s="136"/>
      <c r="K18" s="141"/>
      <c r="L18" s="47"/>
      <c r="M18" s="40"/>
      <c r="N18" s="90"/>
      <c r="O18" s="120"/>
      <c r="P18" s="114"/>
      <c r="Q18" s="136"/>
      <c r="R18" s="141"/>
      <c r="S18" s="47"/>
    </row>
    <row r="19" spans="2:22" s="38" customFormat="1" ht="16.5">
      <c r="B19" s="39"/>
      <c r="C19" s="40"/>
      <c r="D19" s="40"/>
      <c r="E19" s="40"/>
      <c r="F19" s="328"/>
      <c r="G19" s="90"/>
      <c r="H19" s="91" t="s">
        <v>3</v>
      </c>
      <c r="I19" s="92"/>
      <c r="J19" s="43"/>
      <c r="K19" s="44" t="s">
        <v>3</v>
      </c>
      <c r="L19" s="45"/>
      <c r="M19" s="46"/>
      <c r="N19" s="111"/>
      <c r="O19" s="91" t="s">
        <v>3</v>
      </c>
      <c r="P19" s="92"/>
      <c r="Q19" s="43"/>
      <c r="R19" s="44" t="s">
        <v>3</v>
      </c>
      <c r="S19" s="47"/>
      <c r="U19" s="351"/>
      <c r="V19" s="48"/>
    </row>
    <row r="20" spans="2:22" s="38" customFormat="1" ht="14.25">
      <c r="B20" s="39"/>
      <c r="C20" s="40"/>
      <c r="D20" s="40"/>
      <c r="E20" s="40"/>
      <c r="F20" s="328"/>
      <c r="G20" s="90"/>
      <c r="H20" s="93"/>
      <c r="I20" s="94"/>
      <c r="J20" s="49"/>
      <c r="K20" s="50"/>
      <c r="L20" s="47"/>
      <c r="M20" s="40"/>
      <c r="N20" s="90"/>
      <c r="O20" s="93"/>
      <c r="P20" s="94"/>
      <c r="Q20" s="49"/>
      <c r="R20" s="50"/>
      <c r="S20" s="47"/>
      <c r="V20" s="48"/>
    </row>
    <row r="21" spans="2:22" s="38" customFormat="1" ht="14.25">
      <c r="B21" s="39"/>
      <c r="C21" s="37" t="s">
        <v>26</v>
      </c>
      <c r="D21" s="40"/>
      <c r="E21" s="40"/>
      <c r="F21" s="328">
        <v>9</v>
      </c>
      <c r="G21" s="90"/>
      <c r="H21" s="354">
        <v>18196</v>
      </c>
      <c r="I21" s="355"/>
      <c r="J21" s="356"/>
      <c r="K21" s="357">
        <v>14774</v>
      </c>
      <c r="L21" s="358"/>
      <c r="M21" s="359"/>
      <c r="N21" s="360"/>
      <c r="O21" s="354">
        <v>35525</v>
      </c>
      <c r="P21" s="355"/>
      <c r="Q21" s="356"/>
      <c r="R21" s="357">
        <v>30578</v>
      </c>
      <c r="S21" s="358"/>
      <c r="T21" s="361"/>
      <c r="U21" s="57"/>
      <c r="V21" s="48"/>
    </row>
    <row r="22" spans="2:22" s="38" customFormat="1" ht="14.25">
      <c r="B22" s="39"/>
      <c r="C22" s="37"/>
      <c r="D22" s="40"/>
      <c r="E22" s="40"/>
      <c r="F22" s="328"/>
      <c r="G22" s="90"/>
      <c r="H22" s="354"/>
      <c r="I22" s="355"/>
      <c r="J22" s="356"/>
      <c r="K22" s="357"/>
      <c r="L22" s="358"/>
      <c r="M22" s="359"/>
      <c r="N22" s="360"/>
      <c r="O22" s="354"/>
      <c r="P22" s="355"/>
      <c r="Q22" s="356"/>
      <c r="R22" s="357"/>
      <c r="S22" s="358"/>
      <c r="T22" s="361"/>
      <c r="U22" s="57"/>
      <c r="V22" s="48"/>
    </row>
    <row r="23" spans="2:22" s="38" customFormat="1" ht="14.25">
      <c r="B23" s="39"/>
      <c r="C23" s="37" t="s">
        <v>129</v>
      </c>
      <c r="D23" s="40"/>
      <c r="E23" s="40"/>
      <c r="F23" s="328"/>
      <c r="G23" s="90"/>
      <c r="H23" s="354">
        <v>420</v>
      </c>
      <c r="I23" s="355"/>
      <c r="J23" s="356"/>
      <c r="K23" s="357">
        <v>605</v>
      </c>
      <c r="L23" s="358"/>
      <c r="M23" s="359"/>
      <c r="N23" s="360"/>
      <c r="O23" s="354">
        <v>867</v>
      </c>
      <c r="P23" s="355"/>
      <c r="Q23" s="356"/>
      <c r="R23" s="357">
        <v>944</v>
      </c>
      <c r="S23" s="358"/>
      <c r="T23" s="361"/>
      <c r="U23" s="57"/>
      <c r="V23" s="48"/>
    </row>
    <row r="24" spans="2:22" s="38" customFormat="1" ht="14.25">
      <c r="B24" s="39"/>
      <c r="C24" s="37" t="s">
        <v>127</v>
      </c>
      <c r="D24" s="40"/>
      <c r="E24" s="40"/>
      <c r="F24" s="328"/>
      <c r="G24" s="90"/>
      <c r="H24" s="354">
        <v>-1403</v>
      </c>
      <c r="I24" s="355"/>
      <c r="J24" s="356"/>
      <c r="K24" s="357">
        <v>-740</v>
      </c>
      <c r="L24" s="358"/>
      <c r="M24" s="359"/>
      <c r="N24" s="360"/>
      <c r="O24" s="354">
        <v>-4829</v>
      </c>
      <c r="P24" s="355"/>
      <c r="Q24" s="356"/>
      <c r="R24" s="357">
        <v>-554</v>
      </c>
      <c r="S24" s="358"/>
      <c r="T24" s="361"/>
      <c r="U24" s="57"/>
      <c r="V24" s="48"/>
    </row>
    <row r="25" spans="2:22" s="38" customFormat="1" ht="14.25">
      <c r="B25" s="39"/>
      <c r="C25" s="40" t="s">
        <v>128</v>
      </c>
      <c r="D25" s="40"/>
      <c r="E25" s="40"/>
      <c r="F25" s="328"/>
      <c r="G25" s="90"/>
      <c r="H25" s="354">
        <v>-14356</v>
      </c>
      <c r="I25" s="355"/>
      <c r="J25" s="356"/>
      <c r="K25" s="357">
        <v>-12093</v>
      </c>
      <c r="L25" s="358"/>
      <c r="M25" s="359"/>
      <c r="N25" s="360"/>
      <c r="O25" s="354">
        <v>-25943</v>
      </c>
      <c r="P25" s="355"/>
      <c r="Q25" s="356"/>
      <c r="R25" s="357">
        <v>-25847</v>
      </c>
      <c r="S25" s="358"/>
      <c r="T25" s="361"/>
      <c r="U25" s="57"/>
      <c r="V25" s="48"/>
    </row>
    <row r="26" spans="2:22" s="38" customFormat="1" ht="14.25">
      <c r="B26" s="39"/>
      <c r="C26" s="40" t="s">
        <v>49</v>
      </c>
      <c r="D26" s="40"/>
      <c r="E26" s="40"/>
      <c r="F26" s="328"/>
      <c r="G26" s="90"/>
      <c r="H26" s="354">
        <v>-74</v>
      </c>
      <c r="I26" s="355"/>
      <c r="J26" s="356"/>
      <c r="K26" s="357">
        <v>-61</v>
      </c>
      <c r="L26" s="358"/>
      <c r="M26" s="359"/>
      <c r="N26" s="360"/>
      <c r="O26" s="354">
        <v>-155</v>
      </c>
      <c r="P26" s="355"/>
      <c r="Q26" s="356"/>
      <c r="R26" s="357">
        <v>-102</v>
      </c>
      <c r="S26" s="358"/>
      <c r="T26" s="361"/>
      <c r="U26" s="57"/>
      <c r="V26" s="48"/>
    </row>
    <row r="27" spans="2:22" s="38" customFormat="1" ht="14.25">
      <c r="B27" s="39"/>
      <c r="C27" s="40" t="s">
        <v>106</v>
      </c>
      <c r="D27" s="40"/>
      <c r="E27" s="40"/>
      <c r="F27" s="328"/>
      <c r="G27" s="90"/>
      <c r="H27" s="362">
        <v>-1458</v>
      </c>
      <c r="I27" s="355"/>
      <c r="J27" s="356"/>
      <c r="K27" s="357">
        <v>-1394</v>
      </c>
      <c r="L27" s="358"/>
      <c r="M27" s="359"/>
      <c r="N27" s="360"/>
      <c r="O27" s="362">
        <v>-3043</v>
      </c>
      <c r="P27" s="355"/>
      <c r="Q27" s="356"/>
      <c r="R27" s="357">
        <v>-3007</v>
      </c>
      <c r="S27" s="358"/>
      <c r="T27" s="361"/>
      <c r="U27" s="57"/>
      <c r="V27" s="48"/>
    </row>
    <row r="28" spans="2:22" s="38" customFormat="1" ht="14.25">
      <c r="B28" s="39"/>
      <c r="C28" s="40" t="s">
        <v>107</v>
      </c>
      <c r="D28" s="40"/>
      <c r="E28" s="40"/>
      <c r="F28" s="328"/>
      <c r="G28" s="90"/>
      <c r="H28" s="363">
        <v>-27</v>
      </c>
      <c r="I28" s="364"/>
      <c r="J28" s="365"/>
      <c r="K28" s="366">
        <v>-34</v>
      </c>
      <c r="L28" s="358"/>
      <c r="M28" s="359"/>
      <c r="N28" s="360"/>
      <c r="O28" s="363">
        <v>-54</v>
      </c>
      <c r="P28" s="364"/>
      <c r="Q28" s="365"/>
      <c r="R28" s="366">
        <v>-54</v>
      </c>
      <c r="S28" s="358"/>
      <c r="T28" s="361"/>
      <c r="U28" s="57"/>
      <c r="V28" s="48"/>
    </row>
    <row r="29" spans="2:22" s="38" customFormat="1" ht="15">
      <c r="B29" s="39"/>
      <c r="C29" s="77" t="s">
        <v>108</v>
      </c>
      <c r="D29" s="40"/>
      <c r="E29" s="40"/>
      <c r="F29" s="328"/>
      <c r="G29" s="90"/>
      <c r="H29" s="362">
        <f>SUM(H21:H28)</f>
        <v>1298</v>
      </c>
      <c r="I29" s="355"/>
      <c r="J29" s="356"/>
      <c r="K29" s="357">
        <f>SUM(K21:K28)</f>
        <v>1057</v>
      </c>
      <c r="L29" s="358"/>
      <c r="M29" s="359"/>
      <c r="N29" s="360"/>
      <c r="O29" s="362">
        <f>SUM(O21:O28)</f>
        <v>2368</v>
      </c>
      <c r="P29" s="355"/>
      <c r="Q29" s="356"/>
      <c r="R29" s="357">
        <f>SUM(R21:R28)</f>
        <v>1958</v>
      </c>
      <c r="S29" s="358"/>
      <c r="T29" s="361"/>
      <c r="U29" s="57"/>
      <c r="V29" s="48"/>
    </row>
    <row r="30" spans="2:22" s="38" customFormat="1" ht="14.25">
      <c r="B30" s="39"/>
      <c r="C30" s="40"/>
      <c r="D30" s="40"/>
      <c r="E30" s="40"/>
      <c r="F30" s="328"/>
      <c r="G30" s="90"/>
      <c r="H30" s="362"/>
      <c r="I30" s="355"/>
      <c r="J30" s="356"/>
      <c r="K30" s="367"/>
      <c r="L30" s="358"/>
      <c r="M30" s="359"/>
      <c r="N30" s="360"/>
      <c r="O30" s="362"/>
      <c r="P30" s="355"/>
      <c r="Q30" s="356"/>
      <c r="R30" s="367"/>
      <c r="S30" s="358"/>
      <c r="T30" s="361"/>
      <c r="U30" s="57"/>
      <c r="V30" s="48"/>
    </row>
    <row r="31" spans="2:22" s="38" customFormat="1" ht="14.25">
      <c r="B31" s="39"/>
      <c r="C31" s="40" t="s">
        <v>109</v>
      </c>
      <c r="D31" s="40"/>
      <c r="E31" s="40"/>
      <c r="F31" s="328">
        <v>21</v>
      </c>
      <c r="G31" s="90"/>
      <c r="H31" s="363">
        <v>-322</v>
      </c>
      <c r="I31" s="364"/>
      <c r="J31" s="365"/>
      <c r="K31" s="368">
        <v>-221</v>
      </c>
      <c r="L31" s="358"/>
      <c r="M31" s="359"/>
      <c r="N31" s="360"/>
      <c r="O31" s="363">
        <v>-587</v>
      </c>
      <c r="P31" s="364"/>
      <c r="Q31" s="365"/>
      <c r="R31" s="368">
        <v>-447</v>
      </c>
      <c r="S31" s="358"/>
      <c r="T31" s="361"/>
      <c r="U31" s="57"/>
      <c r="V31" s="48"/>
    </row>
    <row r="32" spans="2:22" s="38" customFormat="1" ht="15.75" thickBot="1">
      <c r="B32" s="39"/>
      <c r="C32" s="77" t="s">
        <v>110</v>
      </c>
      <c r="D32" s="78"/>
      <c r="E32" s="66"/>
      <c r="F32" s="328"/>
      <c r="G32" s="90"/>
      <c r="H32" s="369">
        <f>H29+H31</f>
        <v>976</v>
      </c>
      <c r="I32" s="370"/>
      <c r="J32" s="371"/>
      <c r="K32" s="372">
        <f>K29+K31</f>
        <v>836</v>
      </c>
      <c r="L32" s="358"/>
      <c r="M32" s="359"/>
      <c r="N32" s="360"/>
      <c r="O32" s="369">
        <f>O29+O31</f>
        <v>1781</v>
      </c>
      <c r="P32" s="370"/>
      <c r="Q32" s="371"/>
      <c r="R32" s="372">
        <f>R29+R31</f>
        <v>1511</v>
      </c>
      <c r="S32" s="358"/>
      <c r="T32" s="361"/>
      <c r="U32" s="57"/>
      <c r="V32" s="48"/>
    </row>
    <row r="33" spans="2:22" s="38" customFormat="1" ht="15">
      <c r="B33" s="39"/>
      <c r="C33" s="77"/>
      <c r="D33" s="40"/>
      <c r="E33" s="40"/>
      <c r="F33" s="328"/>
      <c r="G33" s="90"/>
      <c r="H33" s="354"/>
      <c r="I33" s="355"/>
      <c r="J33" s="356"/>
      <c r="K33" s="357"/>
      <c r="L33" s="358"/>
      <c r="M33" s="359"/>
      <c r="N33" s="360"/>
      <c r="O33" s="354"/>
      <c r="P33" s="355"/>
      <c r="Q33" s="356"/>
      <c r="R33" s="357"/>
      <c r="S33" s="358"/>
      <c r="T33" s="361"/>
      <c r="U33" s="57"/>
      <c r="V33" s="48"/>
    </row>
    <row r="34" spans="2:22" s="38" customFormat="1" ht="15">
      <c r="B34" s="39"/>
      <c r="C34" s="77" t="s">
        <v>130</v>
      </c>
      <c r="D34" s="40"/>
      <c r="E34" s="40"/>
      <c r="F34" s="328"/>
      <c r="G34" s="90"/>
      <c r="H34" s="354"/>
      <c r="I34" s="355"/>
      <c r="J34" s="356"/>
      <c r="K34" s="357"/>
      <c r="L34" s="358"/>
      <c r="M34" s="359"/>
      <c r="N34" s="360"/>
      <c r="O34" s="354"/>
      <c r="P34" s="355"/>
      <c r="Q34" s="356"/>
      <c r="R34" s="357"/>
      <c r="S34" s="358"/>
      <c r="T34" s="361"/>
      <c r="U34" s="57"/>
      <c r="V34" s="48"/>
    </row>
    <row r="35" spans="2:22" s="38" customFormat="1" ht="14.25">
      <c r="B35" s="39"/>
      <c r="C35" s="37" t="s">
        <v>111</v>
      </c>
      <c r="D35" s="40"/>
      <c r="E35" s="40"/>
      <c r="F35" s="328"/>
      <c r="G35" s="90"/>
      <c r="H35" s="354">
        <f>H32</f>
        <v>976</v>
      </c>
      <c r="I35" s="355"/>
      <c r="J35" s="356"/>
      <c r="K35" s="357">
        <f>K32</f>
        <v>836</v>
      </c>
      <c r="L35" s="358"/>
      <c r="M35" s="359"/>
      <c r="N35" s="360"/>
      <c r="O35" s="354">
        <f>O32</f>
        <v>1781</v>
      </c>
      <c r="P35" s="355"/>
      <c r="Q35" s="356"/>
      <c r="R35" s="357">
        <f>R32</f>
        <v>1511</v>
      </c>
      <c r="S35" s="358"/>
      <c r="T35" s="361"/>
      <c r="U35" s="57"/>
      <c r="V35" s="48"/>
    </row>
    <row r="36" spans="2:22" s="38" customFormat="1" ht="14.25">
      <c r="B36" s="39"/>
      <c r="C36" s="40" t="s">
        <v>112</v>
      </c>
      <c r="D36" s="40"/>
      <c r="E36" s="40"/>
      <c r="F36" s="328"/>
      <c r="G36" s="90"/>
      <c r="H36" s="354">
        <v>0</v>
      </c>
      <c r="I36" s="355"/>
      <c r="J36" s="356"/>
      <c r="K36" s="357">
        <v>0</v>
      </c>
      <c r="L36" s="358"/>
      <c r="M36" s="359"/>
      <c r="N36" s="360"/>
      <c r="O36" s="354">
        <v>0</v>
      </c>
      <c r="P36" s="355"/>
      <c r="Q36" s="356"/>
      <c r="R36" s="357">
        <v>0</v>
      </c>
      <c r="S36" s="358"/>
      <c r="T36" s="361"/>
      <c r="U36" s="57"/>
      <c r="V36" s="48"/>
    </row>
    <row r="37" spans="2:22" s="38" customFormat="1" ht="15">
      <c r="B37" s="39"/>
      <c r="C37" s="40"/>
      <c r="D37" s="40"/>
      <c r="E37" s="40"/>
      <c r="F37" s="328"/>
      <c r="G37" s="90"/>
      <c r="H37" s="373">
        <f>H35+H36</f>
        <v>976</v>
      </c>
      <c r="I37" s="374"/>
      <c r="J37" s="375"/>
      <c r="K37" s="376">
        <f>K35+K36</f>
        <v>836</v>
      </c>
      <c r="L37" s="358"/>
      <c r="M37" s="359"/>
      <c r="N37" s="360"/>
      <c r="O37" s="373">
        <f>O35+O36</f>
        <v>1781</v>
      </c>
      <c r="P37" s="374"/>
      <c r="Q37" s="375"/>
      <c r="R37" s="376">
        <f>R35+R36</f>
        <v>1511</v>
      </c>
      <c r="S37" s="358"/>
      <c r="T37" s="361"/>
      <c r="V37" s="48"/>
    </row>
    <row r="38" spans="2:22" s="38" customFormat="1" ht="14.25">
      <c r="B38" s="39"/>
      <c r="C38" s="40"/>
      <c r="D38" s="40"/>
      <c r="E38" s="40"/>
      <c r="F38" s="328"/>
      <c r="G38" s="90"/>
      <c r="H38" s="354"/>
      <c r="I38" s="355"/>
      <c r="J38" s="356"/>
      <c r="K38" s="357"/>
      <c r="L38" s="358"/>
      <c r="M38" s="359"/>
      <c r="N38" s="360"/>
      <c r="O38" s="354"/>
      <c r="P38" s="355"/>
      <c r="Q38" s="356"/>
      <c r="R38" s="357"/>
      <c r="S38" s="358"/>
      <c r="T38" s="361"/>
      <c r="V38" s="48"/>
    </row>
    <row r="39" spans="2:22" s="38" customFormat="1" ht="14.25">
      <c r="B39" s="39"/>
      <c r="C39" s="40"/>
      <c r="D39" s="40"/>
      <c r="E39" s="40"/>
      <c r="F39" s="328"/>
      <c r="G39" s="90"/>
      <c r="H39" s="99"/>
      <c r="I39" s="105"/>
      <c r="J39" s="86"/>
      <c r="K39" s="72"/>
      <c r="L39" s="85"/>
      <c r="M39" s="377"/>
      <c r="N39" s="112"/>
      <c r="O39" s="99"/>
      <c r="P39" s="105"/>
      <c r="Q39" s="86"/>
      <c r="R39" s="72"/>
      <c r="S39" s="85"/>
      <c r="T39" s="125"/>
      <c r="V39" s="48"/>
    </row>
    <row r="40" spans="2:22" s="38" customFormat="1" ht="15">
      <c r="B40" s="39"/>
      <c r="C40" s="77" t="s">
        <v>113</v>
      </c>
      <c r="D40" s="40"/>
      <c r="E40" s="40"/>
      <c r="F40" s="328"/>
      <c r="G40" s="90"/>
      <c r="H40" s="95"/>
      <c r="I40" s="96"/>
      <c r="J40" s="53"/>
      <c r="K40" s="54"/>
      <c r="L40" s="55"/>
      <c r="M40" s="56"/>
      <c r="N40" s="104"/>
      <c r="O40" s="95"/>
      <c r="P40" s="96"/>
      <c r="Q40" s="53"/>
      <c r="R40" s="54"/>
      <c r="S40" s="47"/>
      <c r="V40" s="48"/>
    </row>
    <row r="41" spans="2:22" s="38" customFormat="1" ht="15">
      <c r="B41" s="39"/>
      <c r="C41" s="77" t="s">
        <v>114</v>
      </c>
      <c r="D41" s="40"/>
      <c r="E41" s="40"/>
      <c r="F41" s="328"/>
      <c r="G41" s="90"/>
      <c r="H41" s="95"/>
      <c r="I41" s="96"/>
      <c r="J41" s="53"/>
      <c r="K41" s="54"/>
      <c r="L41" s="55"/>
      <c r="M41" s="56"/>
      <c r="N41" s="104"/>
      <c r="O41" s="95"/>
      <c r="P41" s="96"/>
      <c r="Q41" s="53"/>
      <c r="R41" s="54"/>
      <c r="S41" s="47"/>
      <c r="V41" s="48"/>
    </row>
    <row r="42" spans="2:22" s="38" customFormat="1" ht="14.25">
      <c r="B42" s="39"/>
      <c r="C42" s="40"/>
      <c r="D42" s="40"/>
      <c r="E42" s="40"/>
      <c r="F42" s="328"/>
      <c r="G42" s="90"/>
      <c r="H42" s="93"/>
      <c r="I42" s="94"/>
      <c r="J42" s="49"/>
      <c r="K42" s="59"/>
      <c r="L42" s="47"/>
      <c r="M42" s="40"/>
      <c r="N42" s="90"/>
      <c r="O42" s="93"/>
      <c r="P42" s="94"/>
      <c r="Q42" s="49"/>
      <c r="R42" s="59"/>
      <c r="S42" s="47"/>
      <c r="V42" s="48"/>
    </row>
    <row r="43" spans="2:22" s="38" customFormat="1" ht="15" thickBot="1">
      <c r="B43" s="39"/>
      <c r="C43" s="40" t="s">
        <v>21</v>
      </c>
      <c r="D43" s="40" t="s">
        <v>101</v>
      </c>
      <c r="E43" s="40"/>
      <c r="F43" s="328">
        <v>29</v>
      </c>
      <c r="G43" s="90"/>
      <c r="H43" s="260">
        <v>0.14</v>
      </c>
      <c r="I43" s="122"/>
      <c r="J43" s="148"/>
      <c r="K43" s="261">
        <v>0.12</v>
      </c>
      <c r="L43" s="198"/>
      <c r="M43" s="262"/>
      <c r="N43" s="254"/>
      <c r="O43" s="255">
        <v>0.25</v>
      </c>
      <c r="P43" s="122"/>
      <c r="Q43" s="148"/>
      <c r="R43" s="261">
        <v>0.21</v>
      </c>
      <c r="S43" s="256"/>
      <c r="T43" s="250"/>
      <c r="V43" s="48"/>
    </row>
    <row r="44" spans="2:22" s="38" customFormat="1" ht="14.25">
      <c r="B44" s="39"/>
      <c r="C44" s="40"/>
      <c r="D44" s="40"/>
      <c r="E44" s="40"/>
      <c r="F44" s="328"/>
      <c r="G44" s="90"/>
      <c r="H44" s="257"/>
      <c r="I44" s="122"/>
      <c r="J44" s="148"/>
      <c r="K44" s="258"/>
      <c r="L44" s="198"/>
      <c r="M44" s="262"/>
      <c r="N44" s="254"/>
      <c r="O44" s="279"/>
      <c r="P44" s="122"/>
      <c r="Q44" s="148"/>
      <c r="R44" s="258"/>
      <c r="S44" s="256"/>
      <c r="T44" s="250"/>
      <c r="V44" s="48"/>
    </row>
    <row r="45" spans="2:22" s="38" customFormat="1" ht="15" thickBot="1">
      <c r="B45" s="39"/>
      <c r="C45" s="40" t="s">
        <v>102</v>
      </c>
      <c r="D45" s="40" t="s">
        <v>103</v>
      </c>
      <c r="E45" s="40"/>
      <c r="F45" s="328">
        <v>29</v>
      </c>
      <c r="G45" s="90"/>
      <c r="H45" s="280">
        <v>0.11</v>
      </c>
      <c r="I45" s="122"/>
      <c r="J45" s="148"/>
      <c r="K45" s="293">
        <v>0.09</v>
      </c>
      <c r="L45" s="198"/>
      <c r="M45" s="262"/>
      <c r="N45" s="254"/>
      <c r="O45" s="280">
        <v>0.2</v>
      </c>
      <c r="P45" s="122"/>
      <c r="Q45" s="148"/>
      <c r="R45" s="293">
        <v>0.17</v>
      </c>
      <c r="S45" s="256"/>
      <c r="T45" s="250"/>
      <c r="V45" s="48"/>
    </row>
    <row r="46" spans="2:22" s="38" customFormat="1" ht="14.25">
      <c r="B46" s="39"/>
      <c r="C46" s="40"/>
      <c r="D46" s="40"/>
      <c r="E46" s="40"/>
      <c r="F46" s="328"/>
      <c r="G46" s="90"/>
      <c r="H46" s="281"/>
      <c r="I46" s="282"/>
      <c r="J46" s="283"/>
      <c r="K46" s="284"/>
      <c r="L46" s="256"/>
      <c r="M46" s="37"/>
      <c r="N46" s="276"/>
      <c r="O46" s="281"/>
      <c r="P46" s="282"/>
      <c r="Q46" s="283"/>
      <c r="R46" s="284"/>
      <c r="S46" s="256"/>
      <c r="T46" s="250"/>
      <c r="V46" s="48"/>
    </row>
    <row r="47" spans="2:22" s="38" customFormat="1" ht="14.25">
      <c r="B47" s="39"/>
      <c r="C47" s="40" t="s">
        <v>50</v>
      </c>
      <c r="D47" s="40"/>
      <c r="E47" s="40"/>
      <c r="F47" s="328"/>
      <c r="G47" s="90"/>
      <c r="H47" s="285" t="s">
        <v>51</v>
      </c>
      <c r="I47" s="122"/>
      <c r="J47" s="148"/>
      <c r="K47" s="286" t="s">
        <v>51</v>
      </c>
      <c r="L47" s="198"/>
      <c r="M47" s="262"/>
      <c r="N47" s="254"/>
      <c r="O47" s="285" t="s">
        <v>51</v>
      </c>
      <c r="P47" s="122"/>
      <c r="Q47" s="148"/>
      <c r="R47" s="286" t="s">
        <v>51</v>
      </c>
      <c r="S47" s="256"/>
      <c r="T47" s="250"/>
      <c r="V47" s="48"/>
    </row>
    <row r="48" spans="2:22" s="38" customFormat="1" ht="14.25">
      <c r="B48" s="63"/>
      <c r="C48" s="62"/>
      <c r="D48" s="62"/>
      <c r="E48" s="62"/>
      <c r="F48" s="76"/>
      <c r="G48" s="103"/>
      <c r="H48" s="263"/>
      <c r="I48" s="264"/>
      <c r="J48" s="265"/>
      <c r="K48" s="266"/>
      <c r="L48" s="267"/>
      <c r="M48" s="259"/>
      <c r="N48" s="268"/>
      <c r="O48" s="263"/>
      <c r="P48" s="264"/>
      <c r="Q48" s="265"/>
      <c r="R48" s="266"/>
      <c r="S48" s="269"/>
      <c r="T48" s="250"/>
      <c r="V48" s="48"/>
    </row>
    <row r="49" spans="2:22" s="38" customFormat="1" ht="14.2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V49" s="48"/>
    </row>
    <row r="50" spans="2:22" s="38" customFormat="1" ht="14.2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V50" s="48"/>
    </row>
    <row r="51" spans="2:22" s="38" customFormat="1" ht="16.5">
      <c r="B51" s="142" t="s">
        <v>93</v>
      </c>
      <c r="C51" s="207"/>
      <c r="D51" s="207"/>
      <c r="E51" s="207"/>
      <c r="F51" s="207"/>
      <c r="G51" s="207"/>
      <c r="H51" s="207"/>
      <c r="I51" s="207"/>
      <c r="V51" s="48"/>
    </row>
    <row r="52" spans="2:22" s="38" customFormat="1" ht="16.5">
      <c r="B52" s="142" t="s">
        <v>152</v>
      </c>
      <c r="C52" s="207"/>
      <c r="D52" s="207"/>
      <c r="E52" s="207"/>
      <c r="F52" s="207"/>
      <c r="G52" s="207"/>
      <c r="H52" s="207"/>
      <c r="I52" s="207"/>
      <c r="V52" s="48"/>
    </row>
    <row r="53" spans="2:22" s="38" customFormat="1" ht="16.5">
      <c r="B53" s="142"/>
      <c r="C53" s="207"/>
      <c r="D53" s="207"/>
      <c r="E53" s="207"/>
      <c r="F53" s="207"/>
      <c r="G53" s="207"/>
      <c r="H53" s="207"/>
      <c r="I53" s="207"/>
      <c r="V53" s="48"/>
    </row>
    <row r="54" spans="2:22" s="38" customFormat="1" ht="20.25">
      <c r="B54" s="190"/>
      <c r="C54" s="190"/>
      <c r="D54" s="190"/>
      <c r="E54" s="190"/>
      <c r="F54" s="190"/>
      <c r="G54" s="190"/>
      <c r="H54" s="190"/>
      <c r="I54" s="190"/>
      <c r="J54" s="190"/>
      <c r="K54" s="185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</row>
    <row r="55" spans="2:22" s="38" customFormat="1" ht="14.25">
      <c r="B55" s="190"/>
      <c r="C55" s="190"/>
      <c r="D55" s="190"/>
      <c r="E55" s="190"/>
      <c r="F55" s="190"/>
      <c r="G55" s="190"/>
      <c r="H55" s="190"/>
      <c r="I55" s="190"/>
      <c r="J55" s="190"/>
      <c r="K55" s="188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</row>
    <row r="56" spans="2:22" s="38" customFormat="1" ht="20.25">
      <c r="B56" s="210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2:22" s="38" customFormat="1" ht="14.25">
      <c r="B57" s="190"/>
      <c r="C57" s="190"/>
      <c r="D57" s="190"/>
      <c r="E57" s="190"/>
      <c r="F57" s="190"/>
      <c r="G57" s="190"/>
      <c r="H57" s="190"/>
      <c r="I57" s="190"/>
      <c r="J57" s="190"/>
      <c r="K57" s="188"/>
      <c r="L57" s="190"/>
      <c r="M57" s="190"/>
      <c r="N57" s="190"/>
      <c r="O57" s="190"/>
      <c r="P57" s="190"/>
      <c r="Q57" s="190"/>
      <c r="R57" s="190"/>
      <c r="S57" s="189"/>
      <c r="T57" s="183"/>
      <c r="U57" s="184"/>
      <c r="V57" s="183"/>
    </row>
    <row r="58" spans="2:22" s="38" customFormat="1" ht="20.25"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</row>
    <row r="59" spans="2:22" s="38" customFormat="1" ht="24" customHeight="1"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380"/>
      <c r="U59" s="380"/>
      <c r="V59" s="380"/>
    </row>
    <row r="60" spans="2:22" s="38" customFormat="1" ht="14.25" customHeight="1"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</row>
    <row r="61" spans="2:22" s="38" customFormat="1" ht="14.25"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</row>
    <row r="62" spans="2:22" s="38" customFormat="1" ht="14.25"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86"/>
      <c r="M62" s="190"/>
      <c r="N62" s="190"/>
      <c r="O62" s="190"/>
      <c r="P62" s="190"/>
      <c r="Q62" s="190"/>
      <c r="R62" s="190"/>
      <c r="S62" s="186"/>
      <c r="T62" s="190"/>
      <c r="U62" s="190"/>
      <c r="V62" s="190"/>
    </row>
    <row r="63" spans="2:22" s="38" customFormat="1" ht="15">
      <c r="B63" s="190"/>
      <c r="C63" s="66"/>
      <c r="D63" s="66"/>
      <c r="E63" s="66"/>
      <c r="F63" s="66"/>
      <c r="G63" s="66"/>
      <c r="H63" s="66"/>
      <c r="I63" s="66"/>
      <c r="J63" s="381"/>
      <c r="K63" s="381"/>
      <c r="L63" s="381"/>
      <c r="M63" s="381"/>
      <c r="N63" s="381"/>
      <c r="O63" s="381"/>
      <c r="P63" s="66"/>
      <c r="Q63" s="381"/>
      <c r="R63" s="381"/>
      <c r="S63" s="381"/>
      <c r="T63" s="381"/>
      <c r="U63" s="381"/>
      <c r="V63" s="381"/>
    </row>
    <row r="64" spans="2:22" s="38" customFormat="1" ht="14.25">
      <c r="B64" s="190"/>
      <c r="C64" s="66"/>
      <c r="D64" s="66"/>
      <c r="E64" s="66"/>
      <c r="F64" s="66"/>
      <c r="G64" s="66"/>
      <c r="H64" s="66"/>
      <c r="I64" s="66"/>
      <c r="J64" s="66"/>
      <c r="K64" s="66"/>
      <c r="L64" s="65"/>
      <c r="M64" s="66"/>
      <c r="N64" s="66"/>
      <c r="O64" s="66"/>
      <c r="P64" s="66"/>
      <c r="Q64" s="66"/>
      <c r="R64" s="66"/>
      <c r="S64" s="65"/>
      <c r="T64" s="66"/>
      <c r="U64" s="66"/>
      <c r="V64" s="66"/>
    </row>
    <row r="65" spans="2:22" s="38" customFormat="1" ht="14.25">
      <c r="B65" s="190"/>
      <c r="C65" s="66"/>
      <c r="D65" s="66"/>
      <c r="E65" s="66"/>
      <c r="F65" s="66"/>
      <c r="G65" s="66"/>
      <c r="H65" s="66"/>
      <c r="I65" s="66"/>
      <c r="J65" s="66"/>
      <c r="K65" s="65"/>
      <c r="L65" s="65"/>
      <c r="M65" s="65"/>
      <c r="N65" s="65"/>
      <c r="O65" s="66"/>
      <c r="P65" s="66"/>
      <c r="Q65" s="66"/>
      <c r="R65" s="65"/>
      <c r="S65" s="65"/>
      <c r="T65" s="65"/>
      <c r="U65" s="65"/>
      <c r="V65" s="66"/>
    </row>
    <row r="66" spans="2:22" s="38" customFormat="1" ht="14.25">
      <c r="B66" s="190"/>
      <c r="C66" s="66"/>
      <c r="D66" s="66"/>
      <c r="E66" s="66"/>
      <c r="F66" s="66"/>
      <c r="G66" s="66"/>
      <c r="H66" s="66"/>
      <c r="I66" s="66"/>
      <c r="J66" s="66"/>
      <c r="K66" s="65"/>
      <c r="L66" s="65"/>
      <c r="M66" s="65"/>
      <c r="N66" s="208"/>
      <c r="O66" s="66"/>
      <c r="P66" s="66"/>
      <c r="Q66" s="66"/>
      <c r="R66" s="65"/>
      <c r="S66" s="65"/>
      <c r="T66" s="65"/>
      <c r="U66" s="65"/>
      <c r="V66" s="66"/>
    </row>
    <row r="67" spans="2:22" s="38" customFormat="1" ht="14.25">
      <c r="B67" s="190"/>
      <c r="C67" s="66"/>
      <c r="D67" s="66"/>
      <c r="E67" s="66"/>
      <c r="F67" s="66"/>
      <c r="G67" s="66"/>
      <c r="H67" s="66"/>
      <c r="I67" s="66"/>
      <c r="J67" s="66"/>
      <c r="K67" s="65"/>
      <c r="L67" s="65"/>
      <c r="M67" s="65"/>
      <c r="N67" s="208"/>
      <c r="O67" s="66"/>
      <c r="P67" s="66"/>
      <c r="Q67" s="66"/>
      <c r="R67" s="65"/>
      <c r="S67" s="65"/>
      <c r="T67" s="65"/>
      <c r="U67" s="65"/>
      <c r="V67" s="66"/>
    </row>
    <row r="68" spans="2:22" s="38" customFormat="1" ht="14.25">
      <c r="B68" s="190"/>
      <c r="C68" s="66"/>
      <c r="D68" s="66"/>
      <c r="E68" s="66"/>
      <c r="F68" s="66"/>
      <c r="G68" s="66"/>
      <c r="H68" s="66"/>
      <c r="I68" s="66"/>
      <c r="J68" s="66"/>
      <c r="K68" s="65"/>
      <c r="L68" s="65"/>
      <c r="M68" s="65"/>
      <c r="N68" s="208"/>
      <c r="O68" s="66"/>
      <c r="P68" s="66"/>
      <c r="Q68" s="66"/>
      <c r="R68" s="65"/>
      <c r="S68" s="65"/>
      <c r="T68" s="65"/>
      <c r="U68" s="65"/>
      <c r="V68" s="66"/>
    </row>
    <row r="69" spans="2:22" s="38" customFormat="1" ht="14.25">
      <c r="B69" s="190"/>
      <c r="C69" s="66"/>
      <c r="D69" s="66"/>
      <c r="E69" s="66"/>
      <c r="F69" s="66"/>
      <c r="G69" s="66"/>
      <c r="H69" s="66"/>
      <c r="I69" s="66"/>
      <c r="J69" s="66"/>
      <c r="K69" s="187"/>
      <c r="L69" s="65"/>
      <c r="M69" s="65"/>
      <c r="N69" s="187"/>
      <c r="O69" s="66"/>
      <c r="P69" s="66"/>
      <c r="Q69" s="66"/>
      <c r="R69" s="187"/>
      <c r="S69" s="65"/>
      <c r="T69" s="65"/>
      <c r="U69" s="187"/>
      <c r="V69" s="66"/>
    </row>
    <row r="70" spans="2:22" s="38" customFormat="1" ht="14.25">
      <c r="B70" s="190"/>
      <c r="C70" s="66"/>
      <c r="D70" s="66"/>
      <c r="E70" s="66"/>
      <c r="F70" s="66"/>
      <c r="G70" s="66"/>
      <c r="H70" s="66"/>
      <c r="I70" s="66"/>
      <c r="J70" s="66"/>
      <c r="K70" s="191"/>
      <c r="L70" s="65"/>
      <c r="M70" s="65"/>
      <c r="N70" s="191"/>
      <c r="O70" s="66"/>
      <c r="P70" s="66"/>
      <c r="Q70" s="66"/>
      <c r="R70" s="191"/>
      <c r="S70" s="65"/>
      <c r="T70" s="65"/>
      <c r="U70" s="191"/>
      <c r="V70" s="66"/>
    </row>
    <row r="71" spans="2:22" s="38" customFormat="1" ht="14.25">
      <c r="B71" s="190"/>
      <c r="C71" s="66"/>
      <c r="D71" s="66"/>
      <c r="E71" s="66"/>
      <c r="F71" s="66"/>
      <c r="G71" s="66"/>
      <c r="H71" s="66"/>
      <c r="I71" s="66"/>
      <c r="J71" s="66"/>
      <c r="K71" s="191"/>
      <c r="L71" s="65"/>
      <c r="M71" s="65"/>
      <c r="N71" s="191"/>
      <c r="O71" s="66"/>
      <c r="P71" s="66"/>
      <c r="Q71" s="66"/>
      <c r="R71" s="191"/>
      <c r="S71" s="65"/>
      <c r="T71" s="65"/>
      <c r="U71" s="191"/>
      <c r="V71" s="66"/>
    </row>
    <row r="72" spans="2:22" s="38" customFormat="1" ht="16.5">
      <c r="B72" s="66"/>
      <c r="C72" s="66"/>
      <c r="D72" s="66"/>
      <c r="E72" s="66"/>
      <c r="F72" s="66"/>
      <c r="G72" s="66"/>
      <c r="H72" s="66"/>
      <c r="I72" s="66"/>
      <c r="J72" s="66"/>
      <c r="K72" s="192"/>
      <c r="L72" s="192"/>
      <c r="M72" s="192"/>
      <c r="N72" s="192"/>
      <c r="O72" s="193"/>
      <c r="P72" s="193"/>
      <c r="Q72" s="193"/>
      <c r="R72" s="192"/>
      <c r="S72" s="192"/>
      <c r="T72" s="192"/>
      <c r="U72" s="192"/>
      <c r="V72" s="66"/>
    </row>
    <row r="73" spans="2:22" ht="14.2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</row>
    <row r="74" spans="2:22" ht="14.2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</row>
    <row r="75" spans="2:22" ht="14.25">
      <c r="B75" s="211"/>
      <c r="C75" s="65"/>
      <c r="D75" s="66"/>
      <c r="E75" s="181"/>
      <c r="F75" s="190"/>
      <c r="G75" s="66"/>
      <c r="H75" s="66"/>
      <c r="I75" s="66"/>
      <c r="J75" s="66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66"/>
    </row>
    <row r="76" spans="2:22" ht="14.25">
      <c r="B76" s="211"/>
      <c r="C76" s="66"/>
      <c r="D76" s="66"/>
      <c r="E76" s="66"/>
      <c r="F76" s="190"/>
      <c r="G76" s="66"/>
      <c r="H76" s="66"/>
      <c r="I76" s="66"/>
      <c r="J76" s="66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66"/>
    </row>
    <row r="77" spans="2:22" ht="14.25">
      <c r="B77" s="211"/>
      <c r="C77" s="65"/>
      <c r="D77" s="66"/>
      <c r="E77" s="66"/>
      <c r="F77" s="190"/>
      <c r="G77" s="66"/>
      <c r="H77" s="66"/>
      <c r="I77" s="66"/>
      <c r="J77" s="66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66"/>
    </row>
    <row r="78" spans="2:22" ht="14.25">
      <c r="B78" s="211"/>
      <c r="C78" s="66"/>
      <c r="D78" s="66"/>
      <c r="E78" s="66"/>
      <c r="F78" s="190"/>
      <c r="G78" s="66"/>
      <c r="H78" s="66"/>
      <c r="I78" s="66"/>
      <c r="J78" s="66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66"/>
    </row>
    <row r="79" spans="2:22" ht="14.25">
      <c r="B79" s="211"/>
      <c r="C79" s="180"/>
      <c r="D79" s="66"/>
      <c r="E79" s="66"/>
      <c r="F79" s="190"/>
      <c r="G79" s="66"/>
      <c r="H79" s="66"/>
      <c r="I79" s="66"/>
      <c r="J79" s="66"/>
      <c r="K79" s="194"/>
      <c r="L79" s="182"/>
      <c r="M79" s="182"/>
      <c r="N79" s="194"/>
      <c r="O79" s="182"/>
      <c r="P79" s="182"/>
      <c r="Q79" s="182"/>
      <c r="R79" s="194"/>
      <c r="S79" s="182"/>
      <c r="T79" s="182"/>
      <c r="U79" s="194"/>
      <c r="V79" s="66"/>
    </row>
    <row r="80" spans="2:22" ht="14.25">
      <c r="B80" s="65"/>
      <c r="C80" s="209"/>
      <c r="D80" s="66"/>
      <c r="E80" s="66"/>
      <c r="F80" s="66"/>
      <c r="G80" s="66"/>
      <c r="H80" s="66"/>
      <c r="I80" s="66"/>
      <c r="J80" s="66"/>
      <c r="K80" s="194"/>
      <c r="L80" s="195"/>
      <c r="M80" s="195"/>
      <c r="N80" s="196"/>
      <c r="O80" s="195"/>
      <c r="P80" s="195"/>
      <c r="Q80" s="195"/>
      <c r="R80" s="194"/>
      <c r="S80" s="195"/>
      <c r="T80" s="195"/>
      <c r="U80" s="196"/>
      <c r="V80" s="66"/>
    </row>
    <row r="81" spans="2:22" ht="14.25">
      <c r="B81" s="65"/>
      <c r="C81" s="65"/>
      <c r="D81" s="66"/>
      <c r="E81" s="66"/>
      <c r="F81" s="66"/>
      <c r="G81" s="66"/>
      <c r="H81" s="66"/>
      <c r="I81" s="66"/>
      <c r="J81" s="66"/>
      <c r="K81" s="194"/>
      <c r="L81" s="195"/>
      <c r="M81" s="195"/>
      <c r="N81" s="196"/>
      <c r="O81" s="195"/>
      <c r="P81" s="195"/>
      <c r="Q81" s="195"/>
      <c r="R81" s="194"/>
      <c r="S81" s="195"/>
      <c r="T81" s="195"/>
      <c r="U81" s="196"/>
      <c r="V81" s="66"/>
    </row>
    <row r="82" spans="2:22" ht="14.25">
      <c r="B82" s="66"/>
      <c r="C82" s="66"/>
      <c r="D82" s="66"/>
      <c r="E82" s="66"/>
      <c r="F82" s="66"/>
      <c r="G82" s="66"/>
      <c r="H82" s="194"/>
      <c r="I82" s="195"/>
      <c r="J82" s="195"/>
      <c r="K82" s="196"/>
      <c r="L82" s="195"/>
      <c r="M82" s="195"/>
      <c r="N82" s="195"/>
      <c r="O82" s="194"/>
      <c r="P82" s="195"/>
      <c r="Q82" s="195"/>
      <c r="R82" s="196"/>
      <c r="S82" s="66"/>
      <c r="T82" s="190"/>
      <c r="U82" s="190"/>
      <c r="V82" s="212"/>
    </row>
    <row r="83" spans="2:22" ht="14.25">
      <c r="B83" s="66"/>
      <c r="C83" s="66"/>
      <c r="D83" s="66"/>
      <c r="E83" s="66"/>
      <c r="F83" s="66"/>
      <c r="G83" s="66"/>
      <c r="H83" s="194"/>
      <c r="I83" s="195"/>
      <c r="J83" s="195"/>
      <c r="K83" s="196"/>
      <c r="L83" s="195"/>
      <c r="M83" s="195"/>
      <c r="N83" s="195"/>
      <c r="O83" s="194"/>
      <c r="P83" s="195"/>
      <c r="Q83" s="195"/>
      <c r="R83" s="196"/>
      <c r="S83" s="66"/>
      <c r="T83" s="190"/>
      <c r="U83" s="190"/>
      <c r="V83" s="212"/>
    </row>
    <row r="84" spans="2:22" ht="12.75"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212"/>
    </row>
  </sheetData>
  <mergeCells count="8">
    <mergeCell ref="B5:S5"/>
    <mergeCell ref="B6:S6"/>
    <mergeCell ref="G10:L10"/>
    <mergeCell ref="N10:S10"/>
    <mergeCell ref="B58:V58"/>
    <mergeCell ref="B59:V59"/>
    <mergeCell ref="J63:O63"/>
    <mergeCell ref="Q63:V63"/>
  </mergeCells>
  <printOptions/>
  <pageMargins left="0.25" right="0.34" top="0.54" bottom="0.53" header="0.48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0"/>
  <sheetViews>
    <sheetView zoomScale="70" zoomScaleNormal="70" workbookViewId="0" topLeftCell="A1">
      <selection activeCell="K16" sqref="K16"/>
    </sheetView>
  </sheetViews>
  <sheetFormatPr defaultColWidth="9.140625" defaultRowHeight="12.75"/>
  <cols>
    <col min="1" max="1" width="2.00390625" style="214" customWidth="1"/>
    <col min="2" max="2" width="5.00390625" style="214" customWidth="1"/>
    <col min="3" max="3" width="4.57421875" style="214" customWidth="1"/>
    <col min="4" max="4" width="2.421875" style="214" customWidth="1"/>
    <col min="5" max="5" width="4.00390625" style="214" customWidth="1"/>
    <col min="6" max="7" width="9.140625" style="214" customWidth="1"/>
    <col min="8" max="8" width="28.57421875" style="214" customWidth="1"/>
    <col min="9" max="9" width="3.28125" style="214" customWidth="1"/>
    <col min="10" max="10" width="3.8515625" style="214" customWidth="1"/>
    <col min="11" max="11" width="12.8515625" style="214" customWidth="1"/>
    <col min="12" max="12" width="3.28125" style="214" customWidth="1"/>
    <col min="13" max="13" width="3.140625" style="214" customWidth="1"/>
    <col min="14" max="14" width="13.00390625" style="214" bestFit="1" customWidth="1"/>
    <col min="15" max="15" width="2.421875" style="214" customWidth="1"/>
    <col min="16" max="16" width="3.57421875" style="214" customWidth="1"/>
    <col min="17" max="17" width="3.140625" style="214" customWidth="1"/>
    <col min="18" max="18" width="12.140625" style="214" customWidth="1"/>
    <col min="19" max="19" width="2.7109375" style="214" customWidth="1"/>
    <col min="20" max="20" width="2.00390625" style="214" customWidth="1"/>
    <col min="21" max="21" width="13.00390625" style="214" bestFit="1" customWidth="1"/>
    <col min="22" max="22" width="3.00390625" style="214" customWidth="1"/>
    <col min="23" max="24" width="9.140625" style="214" customWidth="1"/>
    <col min="25" max="25" width="9.140625" style="216" customWidth="1"/>
    <col min="26" max="16384" width="9.140625" style="214" customWidth="1"/>
  </cols>
  <sheetData>
    <row r="1" spans="2:25" s="226" customFormat="1" ht="20.25">
      <c r="B1" s="238"/>
      <c r="Y1" s="233"/>
    </row>
    <row r="2" spans="2:25" s="226" customFormat="1" ht="20.25">
      <c r="B2" s="214"/>
      <c r="C2" s="214"/>
      <c r="D2" s="214"/>
      <c r="E2" s="214"/>
      <c r="F2" s="214"/>
      <c r="G2" s="214"/>
      <c r="H2" s="214"/>
      <c r="I2" s="214"/>
      <c r="J2" s="214"/>
      <c r="K2" s="215" t="s">
        <v>47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Y2" s="233"/>
    </row>
    <row r="3" spans="2:25" s="226" customFormat="1" ht="14.25">
      <c r="B3" s="214"/>
      <c r="C3" s="214"/>
      <c r="D3" s="214"/>
      <c r="E3" s="214"/>
      <c r="F3" s="214"/>
      <c r="G3" s="214"/>
      <c r="H3" s="214"/>
      <c r="I3" s="214"/>
      <c r="J3" s="214"/>
      <c r="K3" s="217" t="s">
        <v>48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Y3" s="233"/>
    </row>
    <row r="4" spans="2:25" s="226" customFormat="1" ht="20.25">
      <c r="B4" s="238"/>
      <c r="Y4" s="233"/>
    </row>
    <row r="5" spans="2:25" s="226" customFormat="1" ht="14.25">
      <c r="B5" s="74"/>
      <c r="C5" s="74"/>
      <c r="D5" s="74"/>
      <c r="E5" s="74"/>
      <c r="F5" s="74"/>
      <c r="G5" s="74"/>
      <c r="H5" s="74"/>
      <c r="I5" s="74"/>
      <c r="J5" s="74"/>
      <c r="K5" s="107"/>
      <c r="L5" s="74"/>
      <c r="M5" s="74"/>
      <c r="N5" s="74"/>
      <c r="O5" s="74"/>
      <c r="P5" s="74"/>
      <c r="Q5" s="74"/>
      <c r="R5" s="74"/>
      <c r="S5" s="108"/>
      <c r="T5" s="109"/>
      <c r="U5" s="110"/>
      <c r="V5" s="109"/>
      <c r="Y5" s="233"/>
    </row>
    <row r="6" spans="2:25" s="226" customFormat="1" ht="24" customHeight="1">
      <c r="B6" s="382" t="s">
        <v>52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Y6" s="233"/>
    </row>
    <row r="7" spans="2:25" s="226" customFormat="1" ht="14.25" customHeight="1">
      <c r="B7" s="383" t="s">
        <v>97</v>
      </c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Y7" s="233"/>
    </row>
    <row r="8" spans="2:25" s="226" customFormat="1" ht="14.2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Y8" s="233"/>
    </row>
    <row r="9" spans="2:25" s="226" customFormat="1" ht="14.25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Y9" s="233"/>
    </row>
    <row r="10" spans="2:25" s="226" customFormat="1" ht="14.25">
      <c r="B10" s="218"/>
      <c r="C10" s="219"/>
      <c r="D10" s="220"/>
      <c r="E10" s="218"/>
      <c r="F10" s="219"/>
      <c r="G10" s="219"/>
      <c r="H10" s="219"/>
      <c r="I10" s="221"/>
      <c r="J10" s="87"/>
      <c r="K10" s="88"/>
      <c r="L10" s="106" t="s">
        <v>0</v>
      </c>
      <c r="M10" s="88"/>
      <c r="N10" s="88"/>
      <c r="O10" s="89"/>
      <c r="P10" s="214"/>
      <c r="Q10" s="87"/>
      <c r="R10" s="88"/>
      <c r="S10" s="106" t="s">
        <v>0</v>
      </c>
      <c r="T10" s="88"/>
      <c r="U10" s="88"/>
      <c r="V10" s="89"/>
      <c r="Y10" s="233"/>
    </row>
    <row r="11" spans="2:25" s="226" customFormat="1" ht="15">
      <c r="B11" s="239"/>
      <c r="C11" s="213"/>
      <c r="D11" s="223"/>
      <c r="E11" s="222"/>
      <c r="F11" s="213"/>
      <c r="G11" s="213"/>
      <c r="H11" s="213"/>
      <c r="I11" s="224"/>
      <c r="J11" s="384" t="s">
        <v>11</v>
      </c>
      <c r="K11" s="385"/>
      <c r="L11" s="385"/>
      <c r="M11" s="385"/>
      <c r="N11" s="385"/>
      <c r="O11" s="386"/>
      <c r="P11" s="213"/>
      <c r="Q11" s="384" t="s">
        <v>12</v>
      </c>
      <c r="R11" s="385"/>
      <c r="S11" s="385"/>
      <c r="T11" s="385"/>
      <c r="U11" s="385"/>
      <c r="V11" s="386"/>
      <c r="Y11" s="233"/>
    </row>
    <row r="12" spans="2:25" s="226" customFormat="1" ht="14.25">
      <c r="B12" s="239"/>
      <c r="C12" s="213"/>
      <c r="D12" s="223"/>
      <c r="E12" s="222"/>
      <c r="F12" s="213"/>
      <c r="G12" s="213"/>
      <c r="H12" s="213"/>
      <c r="I12" s="224"/>
      <c r="J12" s="115"/>
      <c r="K12" s="131"/>
      <c r="L12" s="132"/>
      <c r="M12" s="131"/>
      <c r="N12" s="131"/>
      <c r="O12" s="133"/>
      <c r="Q12" s="115"/>
      <c r="R12" s="131"/>
      <c r="S12" s="132"/>
      <c r="T12" s="131"/>
      <c r="U12" s="131"/>
      <c r="V12" s="133"/>
      <c r="Y12" s="233"/>
    </row>
    <row r="13" spans="2:25" s="226" customFormat="1" ht="15">
      <c r="B13" s="239"/>
      <c r="C13" s="213"/>
      <c r="D13" s="223"/>
      <c r="E13" s="222"/>
      <c r="F13" s="213"/>
      <c r="G13" s="213"/>
      <c r="H13" s="213"/>
      <c r="I13" s="224"/>
      <c r="J13" s="134"/>
      <c r="K13" s="336"/>
      <c r="L13" s="337"/>
      <c r="M13" s="347"/>
      <c r="N13" s="322"/>
      <c r="O13" s="323"/>
      <c r="P13" s="349"/>
      <c r="Q13" s="335"/>
      <c r="R13" s="336"/>
      <c r="S13" s="337"/>
      <c r="T13" s="347"/>
      <c r="U13" s="322"/>
      <c r="V13" s="135"/>
      <c r="Y13" s="233"/>
    </row>
    <row r="14" spans="2:25" s="226" customFormat="1" ht="15">
      <c r="B14" s="239"/>
      <c r="C14" s="213"/>
      <c r="D14" s="223"/>
      <c r="E14" s="222"/>
      <c r="F14" s="213"/>
      <c r="G14" s="213"/>
      <c r="H14" s="213"/>
      <c r="I14" s="224"/>
      <c r="J14" s="90"/>
      <c r="K14" s="324" t="s">
        <v>13</v>
      </c>
      <c r="L14" s="325"/>
      <c r="M14" s="326"/>
      <c r="N14" s="327" t="s">
        <v>14</v>
      </c>
      <c r="O14" s="151"/>
      <c r="P14" s="349"/>
      <c r="Q14" s="150"/>
      <c r="R14" s="324" t="s">
        <v>13</v>
      </c>
      <c r="S14" s="325"/>
      <c r="T14" s="326"/>
      <c r="U14" s="327" t="s">
        <v>14</v>
      </c>
      <c r="V14" s="47"/>
      <c r="Y14" s="233"/>
    </row>
    <row r="15" spans="2:25" s="226" customFormat="1" ht="15">
      <c r="B15" s="239"/>
      <c r="C15" s="213"/>
      <c r="D15" s="223"/>
      <c r="E15" s="222"/>
      <c r="F15" s="213"/>
      <c r="G15" s="213"/>
      <c r="H15" s="213"/>
      <c r="I15" s="224"/>
      <c r="J15" s="90"/>
      <c r="K15" s="324" t="s">
        <v>15</v>
      </c>
      <c r="L15" s="325"/>
      <c r="M15" s="326"/>
      <c r="N15" s="327" t="s">
        <v>16</v>
      </c>
      <c r="O15" s="151"/>
      <c r="P15" s="349"/>
      <c r="Q15" s="150"/>
      <c r="R15" s="324" t="s">
        <v>15</v>
      </c>
      <c r="S15" s="325"/>
      <c r="T15" s="326"/>
      <c r="U15" s="327" t="s">
        <v>16</v>
      </c>
      <c r="V15" s="47"/>
      <c r="Y15" s="233"/>
    </row>
    <row r="16" spans="2:25" s="226" customFormat="1" ht="15">
      <c r="B16" s="239"/>
      <c r="C16" s="213"/>
      <c r="D16" s="223"/>
      <c r="E16" s="222"/>
      <c r="F16" s="213"/>
      <c r="G16" s="213"/>
      <c r="H16" s="213"/>
      <c r="I16" s="224"/>
      <c r="J16" s="90"/>
      <c r="K16" s="324" t="str">
        <f>'P&amp;L'!H15</f>
        <v>2nd Quarter</v>
      </c>
      <c r="L16" s="325"/>
      <c r="M16" s="326"/>
      <c r="N16" s="327" t="s">
        <v>2</v>
      </c>
      <c r="O16" s="151"/>
      <c r="P16" s="349"/>
      <c r="Q16" s="150"/>
      <c r="R16" s="324" t="s">
        <v>17</v>
      </c>
      <c r="S16" s="325"/>
      <c r="T16" s="326"/>
      <c r="U16" s="327" t="s">
        <v>24</v>
      </c>
      <c r="V16" s="47"/>
      <c r="Y16" s="233"/>
    </row>
    <row r="17" spans="2:25" s="226" customFormat="1" ht="15">
      <c r="B17" s="239"/>
      <c r="C17" s="213"/>
      <c r="D17" s="223"/>
      <c r="E17" s="222"/>
      <c r="F17" s="213"/>
      <c r="G17" s="213"/>
      <c r="H17" s="213"/>
      <c r="I17" s="224"/>
      <c r="J17" s="90"/>
      <c r="K17" s="338">
        <f>'P&amp;L'!H16</f>
        <v>39263</v>
      </c>
      <c r="L17" s="325"/>
      <c r="M17" s="326"/>
      <c r="N17" s="339">
        <f>'P&amp;L'!K16</f>
        <v>38898</v>
      </c>
      <c r="O17" s="151"/>
      <c r="P17" s="349"/>
      <c r="Q17" s="150"/>
      <c r="R17" s="338">
        <f>'P&amp;L'!O16</f>
        <v>39263</v>
      </c>
      <c r="S17" s="325"/>
      <c r="T17" s="326"/>
      <c r="U17" s="339">
        <f>'P&amp;L'!R16</f>
        <v>38898</v>
      </c>
      <c r="V17" s="47"/>
      <c r="Y17" s="233"/>
    </row>
    <row r="18" spans="2:25" s="226" customFormat="1" ht="14.25">
      <c r="B18" s="240"/>
      <c r="C18" s="229"/>
      <c r="D18" s="230"/>
      <c r="E18" s="228"/>
      <c r="F18" s="229"/>
      <c r="G18" s="229"/>
      <c r="H18" s="230"/>
      <c r="I18" s="224"/>
      <c r="J18" s="103"/>
      <c r="K18" s="137"/>
      <c r="L18" s="138"/>
      <c r="M18" s="139"/>
      <c r="N18" s="140" t="s">
        <v>0</v>
      </c>
      <c r="O18" s="64"/>
      <c r="Q18" s="103"/>
      <c r="R18" s="137"/>
      <c r="S18" s="138"/>
      <c r="T18" s="139"/>
      <c r="U18" s="140"/>
      <c r="V18" s="64"/>
      <c r="Y18" s="233"/>
    </row>
    <row r="19" spans="2:22" ht="14.25">
      <c r="B19" s="239"/>
      <c r="C19" s="213"/>
      <c r="D19" s="223"/>
      <c r="E19" s="222"/>
      <c r="F19" s="213"/>
      <c r="G19" s="213"/>
      <c r="H19" s="213"/>
      <c r="I19" s="224"/>
      <c r="J19" s="90"/>
      <c r="K19" s="120"/>
      <c r="L19" s="114"/>
      <c r="M19" s="136"/>
      <c r="N19" s="141"/>
      <c r="O19" s="47"/>
      <c r="P19" s="213"/>
      <c r="Q19" s="90"/>
      <c r="R19" s="120"/>
      <c r="S19" s="114"/>
      <c r="T19" s="136"/>
      <c r="U19" s="141"/>
      <c r="V19" s="47"/>
    </row>
    <row r="20" spans="2:22" ht="16.5">
      <c r="B20" s="222"/>
      <c r="C20" s="213"/>
      <c r="D20" s="223"/>
      <c r="E20" s="222"/>
      <c r="F20" s="213"/>
      <c r="G20" s="213"/>
      <c r="H20" s="213"/>
      <c r="I20" s="224"/>
      <c r="J20" s="90"/>
      <c r="K20" s="91" t="s">
        <v>3</v>
      </c>
      <c r="L20" s="92"/>
      <c r="M20" s="43"/>
      <c r="N20" s="44" t="s">
        <v>3</v>
      </c>
      <c r="O20" s="45"/>
      <c r="P20" s="232"/>
      <c r="Q20" s="111"/>
      <c r="R20" s="91" t="s">
        <v>3</v>
      </c>
      <c r="S20" s="92"/>
      <c r="T20" s="43"/>
      <c r="U20" s="44" t="s">
        <v>3</v>
      </c>
      <c r="V20" s="47"/>
    </row>
    <row r="21" spans="2:22" ht="14.25">
      <c r="B21" s="222"/>
      <c r="C21" s="213"/>
      <c r="D21" s="223"/>
      <c r="E21" s="222"/>
      <c r="F21" s="213"/>
      <c r="G21" s="213"/>
      <c r="H21" s="213"/>
      <c r="I21" s="224"/>
      <c r="J21" s="90"/>
      <c r="K21" s="93"/>
      <c r="L21" s="94"/>
      <c r="M21" s="49"/>
      <c r="N21" s="50"/>
      <c r="O21" s="47"/>
      <c r="P21" s="226"/>
      <c r="Q21" s="90"/>
      <c r="R21" s="93"/>
      <c r="S21" s="94"/>
      <c r="T21" s="49"/>
      <c r="U21" s="50"/>
      <c r="V21" s="47"/>
    </row>
    <row r="22" spans="2:22" ht="14.25">
      <c r="B22" s="222"/>
      <c r="C22" s="213"/>
      <c r="D22" s="223"/>
      <c r="E22" s="222"/>
      <c r="F22" s="213"/>
      <c r="G22" s="213"/>
      <c r="H22" s="213"/>
      <c r="I22" s="224"/>
      <c r="J22" s="90"/>
      <c r="K22" s="93"/>
      <c r="L22" s="94"/>
      <c r="M22" s="49"/>
      <c r="N22" s="50"/>
      <c r="O22" s="47"/>
      <c r="P22" s="213"/>
      <c r="Q22" s="90"/>
      <c r="R22" s="93"/>
      <c r="S22" s="94"/>
      <c r="T22" s="49"/>
      <c r="U22" s="50"/>
      <c r="V22" s="47"/>
    </row>
    <row r="23" spans="2:22" ht="14.25">
      <c r="B23" s="241">
        <v>1</v>
      </c>
      <c r="C23" s="225" t="s">
        <v>18</v>
      </c>
      <c r="D23" s="223"/>
      <c r="E23" s="222"/>
      <c r="F23" s="234" t="s">
        <v>53</v>
      </c>
      <c r="G23" s="213"/>
      <c r="H23" s="213"/>
      <c r="I23" s="224"/>
      <c r="J23" s="90"/>
      <c r="K23" s="99">
        <f>'P&amp;L'!H29-'P&amp;L'!H28</f>
        <v>1325</v>
      </c>
      <c r="L23" s="105"/>
      <c r="M23" s="86"/>
      <c r="N23" s="82">
        <v>1057</v>
      </c>
      <c r="O23" s="85"/>
      <c r="P23" s="235"/>
      <c r="Q23" s="112"/>
      <c r="R23" s="99">
        <f>'P&amp;L'!O29-'P&amp;L'!O28</f>
        <v>2422</v>
      </c>
      <c r="S23" s="105"/>
      <c r="T23" s="86"/>
      <c r="U23" s="82">
        <v>1958</v>
      </c>
      <c r="V23" s="47"/>
    </row>
    <row r="24" spans="2:22" ht="14.25">
      <c r="B24" s="241"/>
      <c r="C24" s="213"/>
      <c r="D24" s="223"/>
      <c r="E24" s="222"/>
      <c r="F24" s="213"/>
      <c r="G24" s="213"/>
      <c r="H24" s="213"/>
      <c r="I24" s="224"/>
      <c r="J24" s="90"/>
      <c r="K24" s="99"/>
      <c r="L24" s="105"/>
      <c r="M24" s="86"/>
      <c r="N24" s="82"/>
      <c r="O24" s="85"/>
      <c r="P24" s="235"/>
      <c r="Q24" s="112"/>
      <c r="R24" s="99"/>
      <c r="S24" s="105"/>
      <c r="T24" s="86"/>
      <c r="U24" s="82"/>
      <c r="V24" s="47"/>
    </row>
    <row r="25" spans="2:23" ht="14.25">
      <c r="B25" s="241">
        <v>2</v>
      </c>
      <c r="C25" s="225" t="s">
        <v>19</v>
      </c>
      <c r="D25" s="223"/>
      <c r="E25" s="222"/>
      <c r="F25" s="213" t="s">
        <v>54</v>
      </c>
      <c r="G25" s="213"/>
      <c r="H25" s="213"/>
      <c r="I25" s="224"/>
      <c r="J25" s="90"/>
      <c r="K25" s="97">
        <v>379</v>
      </c>
      <c r="L25" s="277"/>
      <c r="M25" s="287"/>
      <c r="N25" s="70">
        <v>220</v>
      </c>
      <c r="O25" s="288"/>
      <c r="P25" s="289"/>
      <c r="Q25" s="278"/>
      <c r="R25" s="97">
        <v>379</v>
      </c>
      <c r="S25" s="277"/>
      <c r="T25" s="287"/>
      <c r="U25" s="70">
        <v>390</v>
      </c>
      <c r="V25" s="256"/>
      <c r="W25" s="270"/>
    </row>
    <row r="26" spans="2:23" ht="14.25">
      <c r="B26" s="241"/>
      <c r="C26" s="213"/>
      <c r="D26" s="223"/>
      <c r="E26" s="222"/>
      <c r="F26" s="213"/>
      <c r="G26" s="213"/>
      <c r="H26" s="213"/>
      <c r="I26" s="224"/>
      <c r="J26" s="90"/>
      <c r="K26" s="97"/>
      <c r="L26" s="277"/>
      <c r="M26" s="287"/>
      <c r="N26" s="70"/>
      <c r="O26" s="288"/>
      <c r="P26" s="289"/>
      <c r="Q26" s="278"/>
      <c r="R26" s="97"/>
      <c r="S26" s="277"/>
      <c r="T26" s="287"/>
      <c r="U26" s="70"/>
      <c r="V26" s="256"/>
      <c r="W26" s="270"/>
    </row>
    <row r="27" spans="2:23" ht="14.25">
      <c r="B27" s="241">
        <v>3</v>
      </c>
      <c r="C27" s="237" t="s">
        <v>20</v>
      </c>
      <c r="D27" s="223"/>
      <c r="E27" s="222"/>
      <c r="F27" s="213" t="s">
        <v>55</v>
      </c>
      <c r="G27" s="213"/>
      <c r="H27" s="213"/>
      <c r="I27" s="224"/>
      <c r="J27" s="90"/>
      <c r="K27" s="97">
        <f>'P&amp;L'!H28</f>
        <v>-27</v>
      </c>
      <c r="L27" s="277"/>
      <c r="M27" s="287"/>
      <c r="N27" s="70">
        <v>-34</v>
      </c>
      <c r="O27" s="288"/>
      <c r="P27" s="289"/>
      <c r="Q27" s="278"/>
      <c r="R27" s="97">
        <f>'P&amp;L'!O28</f>
        <v>-54</v>
      </c>
      <c r="S27" s="277"/>
      <c r="T27" s="287"/>
      <c r="U27" s="70">
        <v>-54</v>
      </c>
      <c r="V27" s="256"/>
      <c r="W27" s="270"/>
    </row>
    <row r="28" spans="2:23" ht="14.25">
      <c r="B28" s="227"/>
      <c r="C28" s="242"/>
      <c r="D28" s="223"/>
      <c r="E28" s="222"/>
      <c r="F28" s="213"/>
      <c r="G28" s="213"/>
      <c r="H28" s="213"/>
      <c r="I28" s="224"/>
      <c r="J28" s="90"/>
      <c r="K28" s="97"/>
      <c r="L28" s="122"/>
      <c r="M28" s="148"/>
      <c r="N28" s="271"/>
      <c r="O28" s="198"/>
      <c r="P28" s="272"/>
      <c r="Q28" s="254"/>
      <c r="R28" s="97"/>
      <c r="S28" s="122"/>
      <c r="T28" s="148"/>
      <c r="U28" s="271"/>
      <c r="V28" s="256"/>
      <c r="W28" s="270"/>
    </row>
    <row r="29" spans="2:23" ht="14.25">
      <c r="B29" s="231"/>
      <c r="C29" s="236"/>
      <c r="D29" s="230"/>
      <c r="E29" s="228"/>
      <c r="F29" s="229"/>
      <c r="G29" s="229"/>
      <c r="H29" s="230"/>
      <c r="I29" s="224"/>
      <c r="J29" s="103"/>
      <c r="K29" s="113"/>
      <c r="L29" s="273"/>
      <c r="M29" s="274"/>
      <c r="N29" s="275"/>
      <c r="O29" s="290"/>
      <c r="P29" s="272"/>
      <c r="Q29" s="291"/>
      <c r="R29" s="113"/>
      <c r="S29" s="273"/>
      <c r="T29" s="274"/>
      <c r="U29" s="275"/>
      <c r="V29" s="292"/>
      <c r="W29" s="270"/>
    </row>
    <row r="30" spans="11:23" ht="12.75"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</row>
  </sheetData>
  <mergeCells count="4">
    <mergeCell ref="B6:V6"/>
    <mergeCell ref="B7:V7"/>
    <mergeCell ref="J11:O11"/>
    <mergeCell ref="Q11:V11"/>
  </mergeCells>
  <printOptions/>
  <pageMargins left="0.75" right="0.27" top="1" bottom="1" header="0.5" footer="0.5"/>
  <pageSetup fitToHeight="1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showGridLines="0" zoomScale="75" zoomScaleNormal="75" workbookViewId="0" topLeftCell="B1">
      <selection activeCell="Q28" sqref="Q28"/>
    </sheetView>
  </sheetViews>
  <sheetFormatPr defaultColWidth="9.140625" defaultRowHeight="12.75"/>
  <cols>
    <col min="2" max="2" width="3.57421875" style="0" customWidth="1"/>
    <col min="3" max="3" width="5.00390625" style="0" customWidth="1"/>
    <col min="5" max="5" width="40.57421875" style="0" customWidth="1"/>
    <col min="6" max="6" width="8.57421875" style="0" customWidth="1"/>
    <col min="7" max="7" width="4.00390625" style="0" customWidth="1"/>
    <col min="8" max="8" width="14.00390625" style="0" bestFit="1" customWidth="1"/>
    <col min="9" max="9" width="3.00390625" style="0" customWidth="1"/>
    <col min="10" max="10" width="5.140625" style="0" customWidth="1"/>
    <col min="11" max="11" width="13.421875" style="0" customWidth="1"/>
    <col min="12" max="12" width="3.421875" style="0" customWidth="1"/>
    <col min="13" max="13" width="10.57421875" style="0" bestFit="1" customWidth="1"/>
    <col min="14" max="14" width="13.421875" style="0" bestFit="1" customWidth="1"/>
  </cols>
  <sheetData>
    <row r="1" spans="6:16" ht="20.25">
      <c r="F1" s="2" t="str">
        <f>+'P&amp;L'!H1</f>
        <v>MARCO HOLDINGS BERHAD</v>
      </c>
      <c r="N1" s="13"/>
      <c r="O1" s="13"/>
      <c r="P1" s="13"/>
    </row>
    <row r="2" spans="6:16" ht="12.75">
      <c r="F2" s="3" t="str">
        <f>+'P&amp;L'!H2</f>
        <v>(Incorporated in Malaysia - 8985-P)</v>
      </c>
      <c r="N2" s="13"/>
      <c r="O2" s="13"/>
      <c r="P2" s="13"/>
    </row>
    <row r="3" spans="6:16" ht="12.75">
      <c r="F3" s="3"/>
      <c r="N3" s="13"/>
      <c r="O3" s="13"/>
      <c r="P3" s="13"/>
    </row>
    <row r="4" spans="2:16" ht="20.25">
      <c r="B4" s="74"/>
      <c r="C4" s="74"/>
      <c r="D4" s="74"/>
      <c r="E4" s="74"/>
      <c r="F4" s="75" t="s">
        <v>85</v>
      </c>
      <c r="G4" s="74"/>
      <c r="H4" s="74"/>
      <c r="I4" s="74"/>
      <c r="J4" s="74"/>
      <c r="K4" s="74"/>
      <c r="L4" s="74"/>
      <c r="N4" s="13"/>
      <c r="O4" s="13"/>
      <c r="P4" s="13"/>
    </row>
    <row r="5" spans="2:16" ht="20.25">
      <c r="B5" s="74"/>
      <c r="C5" s="74"/>
      <c r="D5" s="74"/>
      <c r="E5" s="74"/>
      <c r="F5" s="75" t="s">
        <v>153</v>
      </c>
      <c r="G5" s="74"/>
      <c r="H5" s="74"/>
      <c r="I5" s="74"/>
      <c r="J5" s="74"/>
      <c r="K5" s="74"/>
      <c r="L5" s="74"/>
      <c r="N5" s="13"/>
      <c r="O5" s="13"/>
      <c r="P5" s="13"/>
    </row>
    <row r="6" spans="2:16" ht="15.75">
      <c r="B6" s="21"/>
      <c r="C6" s="21"/>
      <c r="D6" s="21"/>
      <c r="E6" s="334"/>
      <c r="F6" s="21"/>
      <c r="N6" s="13"/>
      <c r="O6" s="13"/>
      <c r="P6" s="13"/>
    </row>
    <row r="7" spans="2:16" ht="15">
      <c r="B7" s="39"/>
      <c r="C7" s="40"/>
      <c r="D7" s="40"/>
      <c r="E7" s="40"/>
      <c r="F7" s="149"/>
      <c r="G7" s="335"/>
      <c r="H7" s="336"/>
      <c r="I7" s="337"/>
      <c r="J7" s="322"/>
      <c r="K7" s="322"/>
      <c r="L7" s="323"/>
      <c r="N7" s="13"/>
      <c r="O7" s="13"/>
      <c r="P7" s="13"/>
    </row>
    <row r="8" spans="2:16" ht="15">
      <c r="B8" s="39"/>
      <c r="C8" s="40"/>
      <c r="D8" s="40"/>
      <c r="E8" s="40"/>
      <c r="F8" s="149"/>
      <c r="G8" s="150"/>
      <c r="H8" s="324" t="s">
        <v>115</v>
      </c>
      <c r="I8" s="325"/>
      <c r="J8" s="326"/>
      <c r="K8" s="327" t="s">
        <v>115</v>
      </c>
      <c r="L8" s="151"/>
      <c r="N8" s="13"/>
      <c r="O8" s="13"/>
      <c r="P8" s="13"/>
    </row>
    <row r="9" spans="2:16" ht="15">
      <c r="B9" s="39"/>
      <c r="C9" s="40"/>
      <c r="D9" s="40"/>
      <c r="E9" s="40"/>
      <c r="F9" s="331" t="s">
        <v>132</v>
      </c>
      <c r="G9" s="150"/>
      <c r="H9" s="338">
        <f>'P&amp;L'!H16</f>
        <v>39263</v>
      </c>
      <c r="I9" s="325"/>
      <c r="J9" s="326"/>
      <c r="K9" s="339">
        <v>39082</v>
      </c>
      <c r="L9" s="151"/>
      <c r="N9" s="13"/>
      <c r="O9" s="13"/>
      <c r="P9" s="13"/>
    </row>
    <row r="10" spans="2:16" ht="15">
      <c r="B10" s="63"/>
      <c r="C10" s="62"/>
      <c r="D10" s="62"/>
      <c r="E10" s="62"/>
      <c r="F10" s="340"/>
      <c r="G10" s="341"/>
      <c r="H10" s="342" t="s">
        <v>0</v>
      </c>
      <c r="I10" s="343"/>
      <c r="J10" s="344"/>
      <c r="K10" s="345"/>
      <c r="L10" s="346"/>
      <c r="N10" s="13"/>
      <c r="O10" s="13"/>
      <c r="P10" s="13"/>
    </row>
    <row r="11" spans="2:16" ht="14.25">
      <c r="B11" s="39"/>
      <c r="C11" s="40"/>
      <c r="D11" s="40"/>
      <c r="E11" s="40"/>
      <c r="F11" s="328"/>
      <c r="G11" s="90"/>
      <c r="H11" s="120"/>
      <c r="I11" s="114"/>
      <c r="J11" s="136"/>
      <c r="K11" s="141"/>
      <c r="L11" s="47"/>
      <c r="N11" s="13"/>
      <c r="O11" s="13"/>
      <c r="P11" s="13"/>
    </row>
    <row r="12" spans="2:16" ht="16.5">
      <c r="B12" s="39"/>
      <c r="C12" s="40"/>
      <c r="D12" s="40"/>
      <c r="E12" s="40"/>
      <c r="F12" s="328"/>
      <c r="G12" s="90"/>
      <c r="H12" s="91" t="s">
        <v>3</v>
      </c>
      <c r="I12" s="92"/>
      <c r="J12" s="43"/>
      <c r="K12" s="44" t="s">
        <v>3</v>
      </c>
      <c r="L12" s="45"/>
      <c r="N12" s="13"/>
      <c r="O12" s="13"/>
      <c r="P12" s="13"/>
    </row>
    <row r="13" spans="2:16" ht="16.5">
      <c r="B13" s="39"/>
      <c r="C13" s="77" t="s">
        <v>116</v>
      </c>
      <c r="D13" s="40"/>
      <c r="E13" s="40"/>
      <c r="F13" s="328"/>
      <c r="G13" s="90"/>
      <c r="H13" s="91"/>
      <c r="I13" s="92"/>
      <c r="J13" s="43"/>
      <c r="K13" s="44"/>
      <c r="L13" s="45"/>
      <c r="N13" s="13"/>
      <c r="O13" s="13"/>
      <c r="P13" s="13"/>
    </row>
    <row r="14" spans="2:16" ht="15">
      <c r="B14" s="39"/>
      <c r="C14" s="77" t="s">
        <v>117</v>
      </c>
      <c r="D14" s="40"/>
      <c r="E14" s="40"/>
      <c r="F14" s="328"/>
      <c r="G14" s="90"/>
      <c r="H14" s="93"/>
      <c r="I14" s="94"/>
      <c r="J14" s="49"/>
      <c r="K14" s="50"/>
      <c r="L14" s="47"/>
      <c r="N14" s="13"/>
      <c r="O14" s="13"/>
      <c r="P14" s="13"/>
    </row>
    <row r="15" spans="2:16" ht="14.25">
      <c r="B15" s="39"/>
      <c r="D15" s="40" t="s">
        <v>118</v>
      </c>
      <c r="E15" s="40"/>
      <c r="F15" s="328"/>
      <c r="G15" s="90"/>
      <c r="H15" s="95">
        <v>346</v>
      </c>
      <c r="I15" s="96"/>
      <c r="J15" s="53"/>
      <c r="K15" s="58">
        <v>458</v>
      </c>
      <c r="L15" s="47"/>
      <c r="N15" s="13"/>
      <c r="O15" s="13"/>
      <c r="P15" s="13"/>
    </row>
    <row r="16" spans="2:16" ht="14.25">
      <c r="B16" s="39"/>
      <c r="D16" s="40" t="s">
        <v>131</v>
      </c>
      <c r="E16" s="40"/>
      <c r="F16" s="328"/>
      <c r="G16" s="90"/>
      <c r="H16" s="95">
        <v>590</v>
      </c>
      <c r="I16" s="96"/>
      <c r="J16" s="53"/>
      <c r="K16" s="58">
        <v>610</v>
      </c>
      <c r="L16" s="47"/>
      <c r="M16" s="34"/>
      <c r="N16" s="13"/>
      <c r="O16" s="352"/>
      <c r="P16" s="13"/>
    </row>
    <row r="17" spans="2:16" ht="14.25">
      <c r="B17" s="39"/>
      <c r="D17" s="40" t="s">
        <v>133</v>
      </c>
      <c r="E17" s="40"/>
      <c r="F17" s="328">
        <v>10</v>
      </c>
      <c r="G17" s="90"/>
      <c r="H17" s="95">
        <v>45247</v>
      </c>
      <c r="I17" s="96"/>
      <c r="J17" s="53"/>
      <c r="K17" s="58">
        <v>45247</v>
      </c>
      <c r="L17" s="47"/>
      <c r="M17" s="34"/>
      <c r="N17" s="13"/>
      <c r="O17" s="352"/>
      <c r="P17" s="13"/>
    </row>
    <row r="18" spans="2:16" ht="14.25">
      <c r="B18" s="39"/>
      <c r="D18" s="40" t="s">
        <v>146</v>
      </c>
      <c r="E18" s="40"/>
      <c r="F18" s="328"/>
      <c r="G18" s="90"/>
      <c r="H18" s="95">
        <v>300</v>
      </c>
      <c r="I18" s="96"/>
      <c r="J18" s="53"/>
      <c r="K18" s="58">
        <v>337</v>
      </c>
      <c r="L18" s="47"/>
      <c r="M18" s="34"/>
      <c r="N18" s="13"/>
      <c r="O18" s="352"/>
      <c r="P18" s="13"/>
    </row>
    <row r="19" spans="2:16" ht="14.25">
      <c r="B19" s="39"/>
      <c r="C19" s="40"/>
      <c r="D19" s="40"/>
      <c r="E19" s="40"/>
      <c r="F19" s="328"/>
      <c r="G19" s="90"/>
      <c r="H19" s="298">
        <f>SUM(H15:H18)</f>
        <v>46483</v>
      </c>
      <c r="I19" s="296"/>
      <c r="J19" s="297"/>
      <c r="K19" s="299">
        <f>SUM(K15:K18)</f>
        <v>46652</v>
      </c>
      <c r="L19" s="47"/>
      <c r="N19" s="13"/>
      <c r="O19" s="13"/>
      <c r="P19" s="13"/>
    </row>
    <row r="20" spans="2:16" ht="14.25">
      <c r="B20" s="39"/>
      <c r="C20" s="40"/>
      <c r="D20" s="40"/>
      <c r="E20" s="40"/>
      <c r="F20" s="328"/>
      <c r="G20" s="90"/>
      <c r="H20" s="95"/>
      <c r="I20" s="96"/>
      <c r="J20" s="53"/>
      <c r="K20" s="58"/>
      <c r="L20" s="47"/>
      <c r="N20" s="13"/>
      <c r="O20" s="13"/>
      <c r="P20" s="13"/>
    </row>
    <row r="21" spans="2:16" ht="15">
      <c r="B21" s="39"/>
      <c r="C21" s="77" t="s">
        <v>4</v>
      </c>
      <c r="D21" s="40"/>
      <c r="E21" s="40"/>
      <c r="F21" s="328"/>
      <c r="G21" s="90"/>
      <c r="H21" s="95"/>
      <c r="I21" s="96"/>
      <c r="J21" s="53"/>
      <c r="K21" s="58"/>
      <c r="L21" s="47"/>
      <c r="N21" s="13"/>
      <c r="O21" s="13"/>
      <c r="P21" s="13"/>
    </row>
    <row r="22" spans="1:16" ht="14.25">
      <c r="A22" s="23"/>
      <c r="B22" s="203"/>
      <c r="C22" s="37"/>
      <c r="D22" s="37" t="s">
        <v>27</v>
      </c>
      <c r="E22" s="37"/>
      <c r="F22" s="330"/>
      <c r="G22" s="276"/>
      <c r="H22" s="100">
        <v>3692</v>
      </c>
      <c r="I22" s="122"/>
      <c r="J22" s="148"/>
      <c r="K22" s="69">
        <v>8082</v>
      </c>
      <c r="L22" s="147"/>
      <c r="N22" s="13"/>
      <c r="O22" s="13"/>
      <c r="P22" s="13"/>
    </row>
    <row r="23" spans="1:16" ht="14.25">
      <c r="A23" s="23"/>
      <c r="B23" s="203"/>
      <c r="C23" s="37"/>
      <c r="D23" s="37" t="s">
        <v>75</v>
      </c>
      <c r="E23" s="37"/>
      <c r="F23" s="330"/>
      <c r="G23" s="276"/>
      <c r="H23" s="100">
        <v>2679</v>
      </c>
      <c r="I23" s="122"/>
      <c r="J23" s="148"/>
      <c r="K23" s="69">
        <v>2480</v>
      </c>
      <c r="L23" s="147"/>
      <c r="N23" s="13"/>
      <c r="O23" s="13"/>
      <c r="P23" s="13"/>
    </row>
    <row r="24" spans="1:16" ht="14.25">
      <c r="A24" s="23"/>
      <c r="B24" s="203"/>
      <c r="C24" s="37"/>
      <c r="D24" s="37" t="s">
        <v>76</v>
      </c>
      <c r="E24" s="37"/>
      <c r="F24" s="330"/>
      <c r="G24" s="276"/>
      <c r="H24" s="100">
        <v>5765</v>
      </c>
      <c r="I24" s="122"/>
      <c r="J24" s="148"/>
      <c r="K24" s="69">
        <v>4789</v>
      </c>
      <c r="L24" s="147"/>
      <c r="N24" s="13"/>
      <c r="O24" s="13"/>
      <c r="P24" s="13"/>
    </row>
    <row r="25" spans="1:16" ht="14.25">
      <c r="A25" s="23"/>
      <c r="B25" s="203"/>
      <c r="C25" s="37"/>
      <c r="D25" s="37" t="s">
        <v>72</v>
      </c>
      <c r="E25" s="37"/>
      <c r="F25" s="330"/>
      <c r="G25" s="276"/>
      <c r="H25" s="100">
        <v>30004</v>
      </c>
      <c r="I25" s="122"/>
      <c r="J25" s="148"/>
      <c r="K25" s="69">
        <v>25997</v>
      </c>
      <c r="L25" s="147"/>
      <c r="N25" s="13"/>
      <c r="O25" s="13"/>
      <c r="P25" s="13"/>
    </row>
    <row r="26" spans="1:16" ht="14.25" hidden="1">
      <c r="A26" s="23"/>
      <c r="B26" s="203"/>
      <c r="C26" s="37"/>
      <c r="D26" s="37" t="s">
        <v>5</v>
      </c>
      <c r="E26" s="37"/>
      <c r="F26" s="330"/>
      <c r="G26" s="276"/>
      <c r="H26" s="100">
        <v>0</v>
      </c>
      <c r="I26" s="122"/>
      <c r="J26" s="148"/>
      <c r="K26" s="69">
        <v>0</v>
      </c>
      <c r="L26" s="147"/>
      <c r="N26" s="13"/>
      <c r="O26" s="13"/>
      <c r="P26" s="13"/>
    </row>
    <row r="27" spans="1:16" ht="14.25">
      <c r="A27" s="23"/>
      <c r="B27" s="203"/>
      <c r="C27" s="37"/>
      <c r="D27" s="37" t="s">
        <v>6</v>
      </c>
      <c r="E27" s="37"/>
      <c r="F27" s="330"/>
      <c r="G27" s="276"/>
      <c r="H27" s="306">
        <v>3017</v>
      </c>
      <c r="I27" s="273"/>
      <c r="J27" s="274"/>
      <c r="K27" s="307">
        <v>1825</v>
      </c>
      <c r="L27" s="147"/>
      <c r="N27" s="13"/>
      <c r="O27" s="13"/>
      <c r="P27" s="13"/>
    </row>
    <row r="28" spans="1:16" ht="14.25">
      <c r="A28" s="23"/>
      <c r="B28" s="203"/>
      <c r="C28" s="37"/>
      <c r="D28" s="37"/>
      <c r="E28" s="37"/>
      <c r="F28" s="330"/>
      <c r="G28" s="276"/>
      <c r="H28" s="100">
        <f>SUM(H22:H27)</f>
        <v>45157</v>
      </c>
      <c r="I28" s="122"/>
      <c r="J28" s="148"/>
      <c r="K28" s="69">
        <f>SUM(K22:K27)</f>
        <v>43173</v>
      </c>
      <c r="L28" s="147"/>
      <c r="N28" s="13"/>
      <c r="O28" s="13"/>
      <c r="P28" s="13"/>
    </row>
    <row r="29" spans="1:16" ht="15.75" thickBot="1">
      <c r="A29" s="23"/>
      <c r="B29" s="203"/>
      <c r="C29" s="77" t="s">
        <v>119</v>
      </c>
      <c r="D29" s="37"/>
      <c r="E29" s="37"/>
      <c r="F29" s="330"/>
      <c r="G29" s="276"/>
      <c r="H29" s="300">
        <f>H19+H28</f>
        <v>91640</v>
      </c>
      <c r="I29" s="301"/>
      <c r="J29" s="302"/>
      <c r="K29" s="303">
        <f>K19+K28</f>
        <v>89825</v>
      </c>
      <c r="L29" s="147"/>
      <c r="N29" s="13"/>
      <c r="O29" s="13"/>
      <c r="P29" s="13"/>
    </row>
    <row r="30" spans="1:16" ht="14.25">
      <c r="A30" s="23"/>
      <c r="B30" s="203"/>
      <c r="C30" s="37"/>
      <c r="D30" s="37"/>
      <c r="E30" s="37"/>
      <c r="F30" s="330"/>
      <c r="G30" s="276"/>
      <c r="H30" s="100"/>
      <c r="I30" s="122"/>
      <c r="J30" s="148"/>
      <c r="K30" s="69"/>
      <c r="L30" s="147"/>
      <c r="N30" s="13"/>
      <c r="O30" s="13"/>
      <c r="P30" s="13"/>
    </row>
    <row r="31" spans="1:16" ht="15">
      <c r="A31" s="23"/>
      <c r="B31" s="203"/>
      <c r="C31" s="77" t="s">
        <v>120</v>
      </c>
      <c r="D31" s="40"/>
      <c r="E31" s="40"/>
      <c r="F31" s="328"/>
      <c r="G31" s="90"/>
      <c r="H31" s="95"/>
      <c r="I31" s="96"/>
      <c r="J31" s="53"/>
      <c r="K31" s="58"/>
      <c r="L31" s="47"/>
      <c r="N31" s="13"/>
      <c r="O31" s="13"/>
      <c r="P31" s="13"/>
    </row>
    <row r="32" spans="1:16" ht="15">
      <c r="A32" s="23"/>
      <c r="B32" s="203"/>
      <c r="C32" s="77" t="s">
        <v>121</v>
      </c>
      <c r="D32" s="40"/>
      <c r="E32" s="40"/>
      <c r="F32" s="328"/>
      <c r="G32" s="90"/>
      <c r="H32" s="95"/>
      <c r="I32" s="96"/>
      <c r="J32" s="53"/>
      <c r="K32" s="58"/>
      <c r="L32" s="47"/>
      <c r="N32" s="13"/>
      <c r="O32" s="13"/>
      <c r="P32" s="13"/>
    </row>
    <row r="33" spans="1:16" ht="14.25">
      <c r="A33" s="23"/>
      <c r="B33" s="203"/>
      <c r="C33" s="40" t="s">
        <v>10</v>
      </c>
      <c r="D33" s="40"/>
      <c r="E33" s="40"/>
      <c r="F33" s="328">
        <v>7</v>
      </c>
      <c r="G33" s="90"/>
      <c r="H33" s="95">
        <v>71235</v>
      </c>
      <c r="I33" s="96"/>
      <c r="J33" s="53"/>
      <c r="K33" s="58">
        <v>71235</v>
      </c>
      <c r="L33" s="47"/>
      <c r="N33" s="13"/>
      <c r="O33" s="13"/>
      <c r="P33" s="13"/>
    </row>
    <row r="34" spans="1:16" ht="14.25">
      <c r="A34" s="23"/>
      <c r="B34" s="203"/>
      <c r="C34" s="40" t="s">
        <v>56</v>
      </c>
      <c r="E34" s="40"/>
      <c r="F34" s="328"/>
      <c r="G34" s="90"/>
      <c r="H34" s="99">
        <v>25556</v>
      </c>
      <c r="I34" s="96"/>
      <c r="J34" s="53"/>
      <c r="K34" s="82">
        <v>25556</v>
      </c>
      <c r="L34" s="47"/>
      <c r="N34" s="13"/>
      <c r="O34" s="13"/>
      <c r="P34" s="13"/>
    </row>
    <row r="35" spans="1:16" ht="14.25">
      <c r="A35" s="23"/>
      <c r="B35" s="203"/>
      <c r="C35" s="40" t="s">
        <v>80</v>
      </c>
      <c r="E35" s="40"/>
      <c r="F35" s="328"/>
      <c r="G35" s="90"/>
      <c r="H35" s="99">
        <v>449</v>
      </c>
      <c r="I35" s="96"/>
      <c r="J35" s="53"/>
      <c r="K35" s="82">
        <f>1210-761</f>
        <v>449</v>
      </c>
      <c r="L35" s="47"/>
      <c r="N35" s="13"/>
      <c r="O35" s="13"/>
      <c r="P35" s="13"/>
    </row>
    <row r="36" spans="1:16" ht="14.25">
      <c r="A36" s="23"/>
      <c r="B36" s="203"/>
      <c r="C36" s="66" t="s">
        <v>122</v>
      </c>
      <c r="E36" s="40"/>
      <c r="F36" s="328"/>
      <c r="G36" s="90"/>
      <c r="H36" s="121">
        <v>-16694</v>
      </c>
      <c r="I36" s="294"/>
      <c r="J36" s="295"/>
      <c r="K36" s="83">
        <v>-15875</v>
      </c>
      <c r="L36" s="47"/>
      <c r="N36" s="353"/>
      <c r="O36" s="13"/>
      <c r="P36" s="13"/>
    </row>
    <row r="37" spans="1:16" ht="15">
      <c r="A37" s="23"/>
      <c r="B37" s="203"/>
      <c r="C37" s="77" t="s">
        <v>123</v>
      </c>
      <c r="D37" s="37"/>
      <c r="E37" s="37"/>
      <c r="F37" s="330"/>
      <c r="G37" s="276"/>
      <c r="H37" s="100">
        <f>SUM(H33:H36)</f>
        <v>80546</v>
      </c>
      <c r="I37" s="122"/>
      <c r="J37" s="148"/>
      <c r="K37" s="69">
        <f>SUM(K33:K36)</f>
        <v>81365</v>
      </c>
      <c r="L37" s="256"/>
      <c r="M37" s="312"/>
      <c r="N37" s="13"/>
      <c r="O37" s="13"/>
      <c r="P37" s="13"/>
    </row>
    <row r="38" spans="1:16" ht="14.25">
      <c r="A38" s="23"/>
      <c r="B38" s="203"/>
      <c r="C38" s="37"/>
      <c r="D38" s="37"/>
      <c r="E38" s="37"/>
      <c r="F38" s="330"/>
      <c r="G38" s="276"/>
      <c r="H38" s="100"/>
      <c r="I38" s="122"/>
      <c r="J38" s="148"/>
      <c r="K38" s="69"/>
      <c r="L38" s="256"/>
      <c r="M38" s="312"/>
      <c r="N38" s="13"/>
      <c r="O38" s="13"/>
      <c r="P38" s="13"/>
    </row>
    <row r="39" spans="1:16" ht="15">
      <c r="A39" s="23"/>
      <c r="B39" s="203"/>
      <c r="C39" s="77" t="s">
        <v>124</v>
      </c>
      <c r="D39" s="37"/>
      <c r="E39" s="37"/>
      <c r="F39" s="330"/>
      <c r="G39" s="276"/>
      <c r="H39" s="100"/>
      <c r="I39" s="122"/>
      <c r="J39" s="148"/>
      <c r="K39" s="69"/>
      <c r="L39" s="256"/>
      <c r="M39" s="312"/>
      <c r="N39" s="13"/>
      <c r="O39" s="13"/>
      <c r="P39" s="13"/>
    </row>
    <row r="40" spans="1:13" ht="14.25">
      <c r="A40" s="23"/>
      <c r="B40" s="203"/>
      <c r="C40" s="37"/>
      <c r="D40" s="37" t="s">
        <v>137</v>
      </c>
      <c r="E40" s="37"/>
      <c r="F40" s="330"/>
      <c r="G40" s="276"/>
      <c r="H40" s="100">
        <v>761</v>
      </c>
      <c r="I40" s="122"/>
      <c r="J40" s="148"/>
      <c r="K40" s="69">
        <f>761</f>
        <v>761</v>
      </c>
      <c r="L40" s="256"/>
      <c r="M40" s="312"/>
    </row>
    <row r="41" spans="2:13" ht="14.25">
      <c r="B41" s="39"/>
      <c r="C41" s="37"/>
      <c r="D41" s="37"/>
      <c r="E41" s="37"/>
      <c r="F41" s="330"/>
      <c r="G41" s="276"/>
      <c r="H41" s="100"/>
      <c r="I41" s="122"/>
      <c r="J41" s="148"/>
      <c r="K41" s="69"/>
      <c r="L41" s="256"/>
      <c r="M41" s="312"/>
    </row>
    <row r="42" spans="2:13" ht="15">
      <c r="B42" s="39"/>
      <c r="C42" s="77" t="s">
        <v>7</v>
      </c>
      <c r="D42" s="37"/>
      <c r="E42" s="37"/>
      <c r="F42" s="330"/>
      <c r="G42" s="276"/>
      <c r="H42" s="100"/>
      <c r="I42" s="122"/>
      <c r="J42" s="148"/>
      <c r="K42" s="69"/>
      <c r="L42" s="256"/>
      <c r="M42" s="312"/>
    </row>
    <row r="43" spans="1:13" ht="14.25">
      <c r="A43" s="23"/>
      <c r="B43" s="203"/>
      <c r="C43" s="37"/>
      <c r="D43" s="37" t="s">
        <v>77</v>
      </c>
      <c r="E43" s="37"/>
      <c r="F43" s="330"/>
      <c r="G43" s="276"/>
      <c r="H43" s="100">
        <v>365</v>
      </c>
      <c r="I43" s="122"/>
      <c r="J43" s="148"/>
      <c r="K43" s="69">
        <v>216</v>
      </c>
      <c r="L43" s="256"/>
      <c r="M43" s="312"/>
    </row>
    <row r="44" spans="1:13" ht="14.25" hidden="1">
      <c r="A44" s="23"/>
      <c r="B44" s="203"/>
      <c r="C44" s="37"/>
      <c r="D44" s="37" t="s">
        <v>8</v>
      </c>
      <c r="E44" s="37"/>
      <c r="F44" s="330"/>
      <c r="G44" s="276"/>
      <c r="H44" s="100">
        <v>0</v>
      </c>
      <c r="I44" s="122"/>
      <c r="J44" s="148"/>
      <c r="K44" s="69">
        <v>0</v>
      </c>
      <c r="L44" s="256"/>
      <c r="M44" s="312"/>
    </row>
    <row r="45" spans="1:13" ht="14.25">
      <c r="A45" s="23"/>
      <c r="B45" s="203"/>
      <c r="C45" s="37"/>
      <c r="D45" s="37" t="s">
        <v>78</v>
      </c>
      <c r="E45" s="37"/>
      <c r="F45" s="330"/>
      <c r="G45" s="276"/>
      <c r="H45" s="100">
        <v>6324</v>
      </c>
      <c r="I45" s="122"/>
      <c r="J45" s="148"/>
      <c r="K45" s="69">
        <v>7181</v>
      </c>
      <c r="L45" s="256"/>
      <c r="M45" s="312"/>
    </row>
    <row r="46" spans="1:13" ht="14.25">
      <c r="A46" s="23"/>
      <c r="B46" s="203"/>
      <c r="C46" s="37"/>
      <c r="D46" s="37" t="s">
        <v>142</v>
      </c>
      <c r="E46" s="37"/>
      <c r="F46" s="330"/>
      <c r="G46" s="276"/>
      <c r="H46" s="100">
        <v>3288</v>
      </c>
      <c r="I46" s="122"/>
      <c r="J46" s="148"/>
      <c r="K46" s="69">
        <v>0</v>
      </c>
      <c r="L46" s="256"/>
      <c r="M46" s="312"/>
    </row>
    <row r="47" spans="1:13" ht="14.25" hidden="1">
      <c r="A47" s="23"/>
      <c r="B47" s="203"/>
      <c r="C47" s="37"/>
      <c r="D47" s="37" t="s">
        <v>81</v>
      </c>
      <c r="E47" s="37"/>
      <c r="F47" s="330">
        <v>25</v>
      </c>
      <c r="G47" s="276"/>
      <c r="H47" s="100">
        <v>0</v>
      </c>
      <c r="I47" s="122"/>
      <c r="J47" s="148"/>
      <c r="K47" s="69">
        <v>0</v>
      </c>
      <c r="L47" s="256"/>
      <c r="M47" s="312"/>
    </row>
    <row r="48" spans="1:13" ht="14.25">
      <c r="A48" s="23"/>
      <c r="B48" s="203"/>
      <c r="C48" s="37"/>
      <c r="D48" s="37" t="s">
        <v>79</v>
      </c>
      <c r="E48" s="37"/>
      <c r="F48" s="330"/>
      <c r="G48" s="276"/>
      <c r="H48" s="97">
        <v>356</v>
      </c>
      <c r="I48" s="122"/>
      <c r="J48" s="148"/>
      <c r="K48" s="69">
        <v>302</v>
      </c>
      <c r="L48" s="256"/>
      <c r="M48" s="312"/>
    </row>
    <row r="49" spans="1:13" ht="14.25" hidden="1">
      <c r="A49" s="23"/>
      <c r="B49" s="203"/>
      <c r="C49" s="304"/>
      <c r="D49" s="37" t="s">
        <v>9</v>
      </c>
      <c r="E49" s="37"/>
      <c r="F49" s="330"/>
      <c r="G49" s="276"/>
      <c r="H49" s="100">
        <v>0</v>
      </c>
      <c r="I49" s="122"/>
      <c r="J49" s="148"/>
      <c r="K49" s="305">
        <v>0</v>
      </c>
      <c r="L49" s="256"/>
      <c r="M49" s="312"/>
    </row>
    <row r="50" spans="2:13" ht="14.25">
      <c r="B50" s="39"/>
      <c r="C50" s="37"/>
      <c r="D50" s="37"/>
      <c r="E50" s="37"/>
      <c r="F50" s="330"/>
      <c r="G50" s="276"/>
      <c r="H50" s="308">
        <f>SUM(H42:H48)</f>
        <v>10333</v>
      </c>
      <c r="I50" s="309"/>
      <c r="J50" s="310"/>
      <c r="K50" s="311">
        <f>SUM(K42:K48)</f>
        <v>7699</v>
      </c>
      <c r="L50" s="256"/>
      <c r="M50" s="312"/>
    </row>
    <row r="51" spans="2:13" ht="15">
      <c r="B51" s="39"/>
      <c r="C51" s="77" t="s">
        <v>125</v>
      </c>
      <c r="D51" s="37"/>
      <c r="E51" s="37"/>
      <c r="F51" s="330"/>
      <c r="G51" s="276"/>
      <c r="H51" s="100">
        <f>H40+H50</f>
        <v>11094</v>
      </c>
      <c r="I51" s="122"/>
      <c r="J51" s="148"/>
      <c r="K51" s="69">
        <f>K40+K50</f>
        <v>8460</v>
      </c>
      <c r="L51" s="256"/>
      <c r="M51" s="312"/>
    </row>
    <row r="52" spans="1:13" ht="15.75" thickBot="1">
      <c r="A52" s="24"/>
      <c r="B52" s="204"/>
      <c r="C52" s="77" t="s">
        <v>126</v>
      </c>
      <c r="D52" s="77"/>
      <c r="E52" s="77"/>
      <c r="F52" s="331"/>
      <c r="G52" s="150"/>
      <c r="H52" s="300">
        <f>H37+H51</f>
        <v>91640</v>
      </c>
      <c r="I52" s="301"/>
      <c r="J52" s="302"/>
      <c r="K52" s="303">
        <f>K37+K51</f>
        <v>89825</v>
      </c>
      <c r="L52" s="151"/>
      <c r="M52" s="312"/>
    </row>
    <row r="53" spans="2:13" ht="14.25">
      <c r="B53" s="39"/>
      <c r="C53" s="37"/>
      <c r="D53" s="37"/>
      <c r="E53" s="37"/>
      <c r="F53" s="330"/>
      <c r="G53" s="276"/>
      <c r="H53" s="100"/>
      <c r="I53" s="122"/>
      <c r="J53" s="148"/>
      <c r="K53" s="69"/>
      <c r="L53" s="256"/>
      <c r="M53" s="312"/>
    </row>
    <row r="54" spans="2:13" ht="14.25">
      <c r="B54" s="39"/>
      <c r="C54" s="37" t="s">
        <v>23</v>
      </c>
      <c r="D54" s="37"/>
      <c r="E54" s="37"/>
      <c r="F54" s="330"/>
      <c r="G54" s="276"/>
      <c r="H54" s="313">
        <f>H37/H63</f>
        <v>0.11307018701376001</v>
      </c>
      <c r="I54" s="122"/>
      <c r="J54" s="148"/>
      <c r="K54" s="314">
        <f>K37/K63</f>
        <v>0.11421989628751997</v>
      </c>
      <c r="L54" s="256"/>
      <c r="M54" s="312"/>
    </row>
    <row r="55" spans="2:13" ht="14.25">
      <c r="B55" s="63"/>
      <c r="C55" s="315"/>
      <c r="D55" s="315"/>
      <c r="E55" s="315"/>
      <c r="F55" s="332"/>
      <c r="G55" s="316"/>
      <c r="H55" s="317"/>
      <c r="I55" s="318"/>
      <c r="J55" s="319"/>
      <c r="K55" s="320"/>
      <c r="L55" s="292"/>
      <c r="M55" s="312"/>
    </row>
    <row r="56" spans="3:13" ht="12.75">
      <c r="C56" s="312"/>
      <c r="D56" s="312"/>
      <c r="E56" s="312"/>
      <c r="F56" s="312"/>
      <c r="G56" s="312"/>
      <c r="H56" s="321"/>
      <c r="I56" s="312"/>
      <c r="J56" s="312"/>
      <c r="K56" s="312"/>
      <c r="L56" s="312"/>
      <c r="M56" s="312"/>
    </row>
    <row r="57" spans="2:13" ht="15.75">
      <c r="B57" s="205" t="s">
        <v>86</v>
      </c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</row>
    <row r="58" spans="2:13" ht="15.75">
      <c r="B58" s="205" t="s">
        <v>151</v>
      </c>
      <c r="C58" s="312"/>
      <c r="D58" s="312"/>
      <c r="E58" s="312"/>
      <c r="F58" s="312"/>
      <c r="G58" s="312"/>
      <c r="H58" s="321"/>
      <c r="I58" s="312"/>
      <c r="J58" s="312"/>
      <c r="K58" s="321"/>
      <c r="L58" s="312"/>
      <c r="M58" s="312"/>
    </row>
    <row r="59" spans="2:13" ht="15.75">
      <c r="B59" s="205" t="s">
        <v>87</v>
      </c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</row>
    <row r="60" ht="15">
      <c r="B60" s="206"/>
    </row>
    <row r="63" spans="8:11" ht="12.75">
      <c r="H63" s="34">
        <v>712354</v>
      </c>
      <c r="K63" s="34">
        <v>712354</v>
      </c>
    </row>
  </sheetData>
  <printOptions horizontalCentered="1"/>
  <pageMargins left="0.75" right="0.49" top="0.48" bottom="0.62" header="0.28" footer="0.36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showGridLines="0" zoomScale="75" zoomScaleNormal="75" workbookViewId="0" topLeftCell="A1">
      <selection activeCell="T48" sqref="T48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51.00390625" style="0" customWidth="1"/>
    <col min="9" max="9" width="1.7109375" style="0" customWidth="1"/>
    <col min="10" max="10" width="5.140625" style="0" customWidth="1"/>
    <col min="11" max="11" width="12.7109375" style="0" bestFit="1" customWidth="1"/>
    <col min="12" max="12" width="3.8515625" style="0" customWidth="1"/>
    <col min="13" max="13" width="4.57421875" style="0" hidden="1" customWidth="1"/>
    <col min="14" max="14" width="11.140625" style="0" hidden="1" customWidth="1"/>
    <col min="15" max="15" width="3.57421875" style="0" hidden="1" customWidth="1"/>
    <col min="16" max="16" width="3.00390625" style="0" customWidth="1"/>
    <col min="17" max="17" width="13.140625" style="0" customWidth="1"/>
    <col min="18" max="18" width="3.57421875" style="0" customWidth="1"/>
    <col min="19" max="19" width="9.28125" style="0" bestFit="1" customWidth="1"/>
    <col min="20" max="20" width="12.00390625" style="0" bestFit="1" customWidth="1"/>
  </cols>
  <sheetData>
    <row r="1" spans="2:20" ht="27" customHeight="1">
      <c r="B1" s="1"/>
      <c r="E1" s="387" t="str">
        <f>'P&amp;L'!H1</f>
        <v>MARCO HOLDINGS BERHAD</v>
      </c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T1" s="190"/>
    </row>
    <row r="2" spans="2:20" ht="12.75">
      <c r="B2" s="1"/>
      <c r="E2" s="388" t="str">
        <f>'P&amp;L'!H2</f>
        <v>(Incorporated in Malaysia - 8985-P)</v>
      </c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T2" s="190"/>
    </row>
    <row r="3" spans="2:20" ht="12.75">
      <c r="B3" s="1"/>
      <c r="I3" s="3"/>
      <c r="T3" s="190"/>
    </row>
    <row r="4" spans="2:20" ht="21.75" customHeight="1">
      <c r="B4" s="73"/>
      <c r="C4" s="74"/>
      <c r="D4" s="74"/>
      <c r="E4" s="382" t="s">
        <v>88</v>
      </c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T4" s="190"/>
    </row>
    <row r="5" spans="2:20" ht="21.75" customHeight="1">
      <c r="B5" s="73"/>
      <c r="C5" s="74"/>
      <c r="D5" s="74"/>
      <c r="E5" s="382" t="s">
        <v>154</v>
      </c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T5" s="190"/>
    </row>
    <row r="6" spans="2:20" ht="24.75" customHeight="1">
      <c r="B6" s="73"/>
      <c r="C6" s="74"/>
      <c r="D6" s="74"/>
      <c r="E6" s="383" t="s">
        <v>97</v>
      </c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T6" s="190"/>
    </row>
    <row r="7" spans="2:20" ht="12.75">
      <c r="B7" s="25"/>
      <c r="C7" s="21"/>
      <c r="D7" s="21"/>
      <c r="E7" s="21"/>
      <c r="F7" s="21"/>
      <c r="G7" s="21"/>
      <c r="H7" s="21"/>
      <c r="T7" s="190"/>
    </row>
    <row r="8" spans="2:20" ht="12.75" hidden="1">
      <c r="B8" s="4"/>
      <c r="C8" s="5"/>
      <c r="D8" s="6"/>
      <c r="E8" s="5"/>
      <c r="F8" s="5"/>
      <c r="G8" s="5"/>
      <c r="H8" s="5"/>
      <c r="I8" s="7"/>
      <c r="J8" s="8"/>
      <c r="K8" s="9"/>
      <c r="L8" s="10" t="s">
        <v>0</v>
      </c>
      <c r="T8" s="190"/>
    </row>
    <row r="9" spans="2:20" ht="12.75" hidden="1">
      <c r="B9" s="12"/>
      <c r="C9" s="13"/>
      <c r="D9" s="14"/>
      <c r="E9" s="13"/>
      <c r="F9" s="13"/>
      <c r="G9" s="13"/>
      <c r="H9" s="13"/>
      <c r="I9" s="7"/>
      <c r="J9" s="15"/>
      <c r="K9" s="16" t="s">
        <v>1</v>
      </c>
      <c r="L9" s="17"/>
      <c r="T9" s="190"/>
    </row>
    <row r="10" spans="2:20" ht="12.75" hidden="1">
      <c r="B10" s="12"/>
      <c r="C10" s="13"/>
      <c r="D10" s="14"/>
      <c r="E10" s="13"/>
      <c r="F10" s="13"/>
      <c r="G10" s="13"/>
      <c r="H10" s="13"/>
      <c r="I10" s="7"/>
      <c r="J10" s="15"/>
      <c r="K10" s="18"/>
      <c r="L10" s="20"/>
      <c r="T10" s="190"/>
    </row>
    <row r="11" spans="2:20" ht="8.25" customHeight="1">
      <c r="B11" s="12"/>
      <c r="C11" s="13"/>
      <c r="D11" s="14"/>
      <c r="E11" s="39"/>
      <c r="F11" s="40"/>
      <c r="G11" s="40"/>
      <c r="H11" s="40"/>
      <c r="I11" s="42"/>
      <c r="J11" s="143"/>
      <c r="K11" s="153"/>
      <c r="L11" s="145"/>
      <c r="M11" s="143"/>
      <c r="N11" s="153"/>
      <c r="O11" s="145"/>
      <c r="P11" s="143"/>
      <c r="Q11" s="153"/>
      <c r="R11" s="145"/>
      <c r="T11" s="190"/>
    </row>
    <row r="12" spans="2:20" s="38" customFormat="1" ht="15">
      <c r="B12" s="51"/>
      <c r="C12" s="40"/>
      <c r="D12" s="41"/>
      <c r="E12" s="39"/>
      <c r="F12" s="40"/>
      <c r="G12" s="40"/>
      <c r="H12" s="40"/>
      <c r="I12" s="42"/>
      <c r="J12" s="169"/>
      <c r="K12" s="129" t="s">
        <v>155</v>
      </c>
      <c r="L12" s="173"/>
      <c r="M12" s="169"/>
      <c r="N12" s="129" t="s">
        <v>73</v>
      </c>
      <c r="O12" s="173"/>
      <c r="P12" s="169"/>
      <c r="Q12" s="129" t="str">
        <f>K12</f>
        <v>6 months</v>
      </c>
      <c r="R12" s="173"/>
      <c r="T12" s="66"/>
    </row>
    <row r="13" spans="2:20" s="38" customFormat="1" ht="15">
      <c r="B13" s="51"/>
      <c r="C13" s="40"/>
      <c r="D13" s="41"/>
      <c r="E13" s="39"/>
      <c r="F13" s="40"/>
      <c r="G13" s="40"/>
      <c r="H13" s="40"/>
      <c r="I13" s="42"/>
      <c r="J13" s="169"/>
      <c r="K13" s="129" t="s">
        <v>29</v>
      </c>
      <c r="L13" s="173"/>
      <c r="M13" s="169"/>
      <c r="N13" s="129" t="s">
        <v>29</v>
      </c>
      <c r="O13" s="173"/>
      <c r="P13" s="169"/>
      <c r="Q13" s="129" t="s">
        <v>29</v>
      </c>
      <c r="R13" s="173"/>
      <c r="T13" s="66"/>
    </row>
    <row r="14" spans="2:20" s="38" customFormat="1" ht="15">
      <c r="B14" s="51"/>
      <c r="C14" s="40"/>
      <c r="D14" s="41"/>
      <c r="E14" s="39"/>
      <c r="F14" s="40"/>
      <c r="G14" s="40"/>
      <c r="H14" s="40"/>
      <c r="I14" s="42"/>
      <c r="J14" s="169"/>
      <c r="K14" s="174">
        <v>39263</v>
      </c>
      <c r="L14" s="173"/>
      <c r="M14" s="169"/>
      <c r="N14" s="174">
        <v>37256</v>
      </c>
      <c r="O14" s="173"/>
      <c r="P14" s="169"/>
      <c r="Q14" s="174">
        <v>38898</v>
      </c>
      <c r="R14" s="173"/>
      <c r="T14" s="66"/>
    </row>
    <row r="15" spans="2:20" s="38" customFormat="1" ht="6" customHeight="1">
      <c r="B15" s="60"/>
      <c r="C15" s="62"/>
      <c r="D15" s="80"/>
      <c r="E15" s="63"/>
      <c r="F15" s="62"/>
      <c r="G15" s="62"/>
      <c r="H15" s="62"/>
      <c r="I15" s="42"/>
      <c r="J15" s="117"/>
      <c r="K15" s="118" t="s">
        <v>0</v>
      </c>
      <c r="L15" s="119"/>
      <c r="M15" s="117"/>
      <c r="N15" s="118" t="s">
        <v>0</v>
      </c>
      <c r="O15" s="119"/>
      <c r="P15" s="117"/>
      <c r="Q15" s="118" t="s">
        <v>0</v>
      </c>
      <c r="R15" s="119"/>
      <c r="T15" s="66"/>
    </row>
    <row r="16" spans="2:20" s="38" customFormat="1" ht="7.5" customHeight="1">
      <c r="B16" s="51"/>
      <c r="C16" s="40"/>
      <c r="D16" s="41"/>
      <c r="E16" s="39"/>
      <c r="F16" s="40"/>
      <c r="G16" s="40"/>
      <c r="H16" s="40"/>
      <c r="I16" s="42"/>
      <c r="J16" s="90"/>
      <c r="K16" s="120"/>
      <c r="L16" s="114"/>
      <c r="M16" s="49"/>
      <c r="N16" s="141"/>
      <c r="O16" s="161"/>
      <c r="P16" s="90"/>
      <c r="Q16" s="120"/>
      <c r="R16" s="114"/>
      <c r="T16" s="66"/>
    </row>
    <row r="17" spans="2:20" s="38" customFormat="1" ht="16.5">
      <c r="B17" s="51"/>
      <c r="C17" s="40"/>
      <c r="D17" s="41"/>
      <c r="E17" s="39"/>
      <c r="F17" s="40"/>
      <c r="G17" s="40"/>
      <c r="H17" s="40"/>
      <c r="I17" s="42"/>
      <c r="J17" s="90"/>
      <c r="K17" s="91" t="s">
        <v>3</v>
      </c>
      <c r="L17" s="92"/>
      <c r="M17" s="49"/>
      <c r="N17" s="44" t="s">
        <v>3</v>
      </c>
      <c r="O17" s="162"/>
      <c r="P17" s="90"/>
      <c r="Q17" s="91" t="s">
        <v>3</v>
      </c>
      <c r="R17" s="92"/>
      <c r="T17" s="66"/>
    </row>
    <row r="18" spans="2:20" s="38" customFormat="1" ht="8.25" customHeight="1">
      <c r="B18" s="51"/>
      <c r="C18" s="40"/>
      <c r="D18" s="41"/>
      <c r="E18" s="39"/>
      <c r="F18" s="40"/>
      <c r="G18" s="40"/>
      <c r="H18" s="40"/>
      <c r="I18" s="42"/>
      <c r="J18" s="90"/>
      <c r="K18" s="93"/>
      <c r="L18" s="94"/>
      <c r="M18" s="49"/>
      <c r="N18" s="50"/>
      <c r="O18" s="47"/>
      <c r="P18" s="90"/>
      <c r="Q18" s="93"/>
      <c r="R18" s="94"/>
      <c r="T18" s="66"/>
    </row>
    <row r="19" spans="2:20" s="38" customFormat="1" ht="14.25">
      <c r="B19" s="51"/>
      <c r="C19" s="52"/>
      <c r="D19" s="41"/>
      <c r="E19" s="39"/>
      <c r="F19" s="40" t="s">
        <v>30</v>
      </c>
      <c r="G19" s="40"/>
      <c r="H19" s="40"/>
      <c r="I19" s="42"/>
      <c r="J19" s="90"/>
      <c r="K19" s="99">
        <f>'P&amp;L'!O29</f>
        <v>2368</v>
      </c>
      <c r="L19" s="96"/>
      <c r="M19" s="49"/>
      <c r="N19" s="82">
        <v>-5275</v>
      </c>
      <c r="O19" s="55"/>
      <c r="P19" s="90"/>
      <c r="Q19" s="99">
        <v>1959</v>
      </c>
      <c r="R19" s="96"/>
      <c r="T19" s="182"/>
    </row>
    <row r="20" spans="2:20" s="38" customFormat="1" ht="14.25">
      <c r="B20" s="51"/>
      <c r="C20" s="52"/>
      <c r="D20" s="41"/>
      <c r="E20" s="39"/>
      <c r="F20" s="40"/>
      <c r="G20" s="40"/>
      <c r="H20" s="40"/>
      <c r="I20" s="42"/>
      <c r="J20" s="90"/>
      <c r="K20" s="99"/>
      <c r="L20" s="96"/>
      <c r="M20" s="49"/>
      <c r="N20" s="82"/>
      <c r="O20" s="55"/>
      <c r="P20" s="90"/>
      <c r="Q20" s="99"/>
      <c r="R20" s="96"/>
      <c r="T20" s="182"/>
    </row>
    <row r="21" spans="2:20" s="38" customFormat="1" ht="14.25">
      <c r="B21" s="51"/>
      <c r="C21" s="52"/>
      <c r="D21" s="41"/>
      <c r="E21" s="39"/>
      <c r="F21" s="37" t="s">
        <v>31</v>
      </c>
      <c r="G21" s="40"/>
      <c r="H21" s="40"/>
      <c r="I21" s="42"/>
      <c r="J21" s="90"/>
      <c r="K21" s="99"/>
      <c r="L21" s="96"/>
      <c r="M21" s="49"/>
      <c r="N21" s="82"/>
      <c r="O21" s="55"/>
      <c r="P21" s="90"/>
      <c r="Q21" s="99"/>
      <c r="R21" s="96"/>
      <c r="T21" s="182"/>
    </row>
    <row r="22" spans="2:20" s="38" customFormat="1" ht="14.25">
      <c r="B22" s="51"/>
      <c r="C22" s="52"/>
      <c r="D22" s="41"/>
      <c r="E22" s="39"/>
      <c r="F22" s="37"/>
      <c r="G22" s="40" t="s">
        <v>49</v>
      </c>
      <c r="H22" s="40"/>
      <c r="I22" s="42"/>
      <c r="J22" s="90"/>
      <c r="K22" s="99">
        <v>155</v>
      </c>
      <c r="L22" s="96"/>
      <c r="M22" s="49"/>
      <c r="N22" s="82">
        <v>674</v>
      </c>
      <c r="O22" s="55"/>
      <c r="P22" s="90"/>
      <c r="Q22" s="99">
        <v>41</v>
      </c>
      <c r="R22" s="96"/>
      <c r="T22" s="182"/>
    </row>
    <row r="23" spans="2:20" s="38" customFormat="1" ht="14.25">
      <c r="B23" s="51"/>
      <c r="C23" s="52"/>
      <c r="D23" s="41"/>
      <c r="E23" s="39"/>
      <c r="F23" s="37"/>
      <c r="G23" s="40" t="s">
        <v>57</v>
      </c>
      <c r="H23" s="40"/>
      <c r="I23" s="42"/>
      <c r="J23" s="90"/>
      <c r="K23" s="99">
        <v>54</v>
      </c>
      <c r="L23" s="96"/>
      <c r="M23" s="49"/>
      <c r="N23" s="82">
        <v>2240</v>
      </c>
      <c r="O23" s="55"/>
      <c r="P23" s="90"/>
      <c r="Q23" s="99">
        <v>54</v>
      </c>
      <c r="R23" s="96"/>
      <c r="T23" s="182"/>
    </row>
    <row r="24" spans="2:20" s="38" customFormat="1" ht="14.25">
      <c r="B24" s="51"/>
      <c r="C24" s="52"/>
      <c r="D24" s="41"/>
      <c r="E24" s="39"/>
      <c r="F24" s="37"/>
      <c r="G24" s="40" t="s">
        <v>58</v>
      </c>
      <c r="H24" s="40"/>
      <c r="I24" s="42"/>
      <c r="J24" s="90"/>
      <c r="K24" s="99">
        <v>-379</v>
      </c>
      <c r="L24" s="96"/>
      <c r="M24" s="49"/>
      <c r="N24" s="82">
        <v>-43</v>
      </c>
      <c r="O24" s="55"/>
      <c r="P24" s="90"/>
      <c r="Q24" s="99">
        <v>-390</v>
      </c>
      <c r="R24" s="96"/>
      <c r="T24" s="182"/>
    </row>
    <row r="25" spans="2:20" s="38" customFormat="1" ht="14.25">
      <c r="B25" s="51"/>
      <c r="C25" s="52"/>
      <c r="D25" s="41"/>
      <c r="E25" s="39"/>
      <c r="F25" s="40"/>
      <c r="G25" s="37" t="s">
        <v>59</v>
      </c>
      <c r="H25" s="40"/>
      <c r="I25" s="42"/>
      <c r="J25" s="90"/>
      <c r="K25" s="121">
        <f>82-440</f>
        <v>-358</v>
      </c>
      <c r="L25" s="96"/>
      <c r="M25" s="49"/>
      <c r="N25" s="83">
        <v>4551</v>
      </c>
      <c r="O25" s="55"/>
      <c r="P25" s="90"/>
      <c r="Q25" s="121">
        <v>-33</v>
      </c>
      <c r="R25" s="96"/>
      <c r="T25" s="182"/>
    </row>
    <row r="26" spans="2:20" s="38" customFormat="1" ht="14.25">
      <c r="B26" s="51"/>
      <c r="C26" s="52"/>
      <c r="D26" s="41"/>
      <c r="E26" s="39"/>
      <c r="F26" s="40"/>
      <c r="G26" s="40"/>
      <c r="H26" s="40"/>
      <c r="I26" s="42"/>
      <c r="J26" s="90"/>
      <c r="K26" s="99"/>
      <c r="L26" s="96"/>
      <c r="M26" s="49"/>
      <c r="N26" s="82"/>
      <c r="O26" s="55"/>
      <c r="P26" s="90"/>
      <c r="Q26" s="99"/>
      <c r="R26" s="96"/>
      <c r="T26" s="182"/>
    </row>
    <row r="27" spans="2:20" s="38" customFormat="1" ht="14.25">
      <c r="B27" s="51"/>
      <c r="C27" s="52"/>
      <c r="D27" s="41"/>
      <c r="E27" s="39"/>
      <c r="F27" s="40" t="s">
        <v>32</v>
      </c>
      <c r="G27" s="40"/>
      <c r="H27" s="40"/>
      <c r="I27" s="42"/>
      <c r="J27" s="90"/>
      <c r="K27" s="99">
        <f>SUM(K19:K25)</f>
        <v>1840</v>
      </c>
      <c r="L27" s="96"/>
      <c r="M27" s="49"/>
      <c r="N27" s="82">
        <f>SUM(N19:N25)</f>
        <v>2147</v>
      </c>
      <c r="O27" s="55"/>
      <c r="P27" s="90"/>
      <c r="Q27" s="99">
        <f>SUM(Q19:Q25)</f>
        <v>1631</v>
      </c>
      <c r="R27" s="96"/>
      <c r="T27" s="182"/>
    </row>
    <row r="28" spans="2:20" s="38" customFormat="1" ht="14.25">
      <c r="B28" s="51"/>
      <c r="C28" s="52"/>
      <c r="D28" s="41"/>
      <c r="E28" s="39"/>
      <c r="F28" s="40"/>
      <c r="G28" s="40"/>
      <c r="H28" s="40"/>
      <c r="I28" s="42"/>
      <c r="J28" s="90"/>
      <c r="K28" s="99"/>
      <c r="L28" s="96"/>
      <c r="M28" s="49"/>
      <c r="N28" s="82"/>
      <c r="O28" s="55"/>
      <c r="P28" s="90"/>
      <c r="Q28" s="99"/>
      <c r="R28" s="96"/>
      <c r="T28" s="182"/>
    </row>
    <row r="29" spans="2:20" s="38" customFormat="1" ht="14.25">
      <c r="B29" s="51"/>
      <c r="C29" s="52"/>
      <c r="D29" s="41"/>
      <c r="E29" s="39"/>
      <c r="F29" s="40" t="s">
        <v>33</v>
      </c>
      <c r="G29" s="40"/>
      <c r="H29" s="40"/>
      <c r="I29" s="42"/>
      <c r="J29" s="90"/>
      <c r="K29" s="99"/>
      <c r="L29" s="96"/>
      <c r="M29" s="49"/>
      <c r="N29" s="82"/>
      <c r="O29" s="55"/>
      <c r="P29" s="90"/>
      <c r="Q29" s="99"/>
      <c r="R29" s="96"/>
      <c r="T29" s="182"/>
    </row>
    <row r="30" spans="2:20" s="38" customFormat="1" ht="14.25">
      <c r="B30" s="51"/>
      <c r="C30" s="52"/>
      <c r="D30" s="41"/>
      <c r="E30" s="39"/>
      <c r="F30" s="40"/>
      <c r="G30" s="40"/>
      <c r="H30" s="40"/>
      <c r="I30" s="42"/>
      <c r="J30" s="90"/>
      <c r="K30" s="99"/>
      <c r="L30" s="96"/>
      <c r="M30" s="49"/>
      <c r="N30" s="82"/>
      <c r="O30" s="55"/>
      <c r="P30" s="90"/>
      <c r="Q30" s="99"/>
      <c r="R30" s="96"/>
      <c r="T30" s="182"/>
    </row>
    <row r="31" spans="2:20" s="38" customFormat="1" ht="14.25">
      <c r="B31" s="51"/>
      <c r="C31" s="52"/>
      <c r="D31" s="41"/>
      <c r="E31" s="39"/>
      <c r="F31" s="40"/>
      <c r="G31" s="81" t="s">
        <v>34</v>
      </c>
      <c r="H31" s="40"/>
      <c r="I31" s="42"/>
      <c r="J31" s="90"/>
      <c r="K31" s="99">
        <f>4829-1257</f>
        <v>3572</v>
      </c>
      <c r="L31" s="96"/>
      <c r="M31" s="49"/>
      <c r="N31" s="82">
        <v>-1744</v>
      </c>
      <c r="O31" s="55"/>
      <c r="P31" s="90"/>
      <c r="Q31" s="99">
        <v>-703</v>
      </c>
      <c r="R31" s="96"/>
      <c r="T31" s="182"/>
    </row>
    <row r="32" spans="2:20" s="38" customFormat="1" ht="14.25">
      <c r="B32" s="51"/>
      <c r="C32" s="52"/>
      <c r="D32" s="41"/>
      <c r="E32" s="39"/>
      <c r="F32" s="40"/>
      <c r="G32" s="81" t="s">
        <v>35</v>
      </c>
      <c r="H32" s="40"/>
      <c r="I32" s="42"/>
      <c r="J32" s="90"/>
      <c r="K32" s="99">
        <v>-3307</v>
      </c>
      <c r="L32" s="96"/>
      <c r="M32" s="49"/>
      <c r="N32" s="82">
        <v>550</v>
      </c>
      <c r="O32" s="55"/>
      <c r="P32" s="90"/>
      <c r="Q32" s="99">
        <v>939</v>
      </c>
      <c r="R32" s="96"/>
      <c r="T32" s="182"/>
    </row>
    <row r="33" spans="2:20" s="38" customFormat="1" ht="14.25">
      <c r="B33" s="51"/>
      <c r="C33" s="52"/>
      <c r="D33" s="41"/>
      <c r="E33" s="39"/>
      <c r="F33" s="40"/>
      <c r="G33" s="40"/>
      <c r="H33" s="40"/>
      <c r="I33" s="42"/>
      <c r="J33" s="90"/>
      <c r="K33" s="121"/>
      <c r="L33" s="96"/>
      <c r="M33" s="49"/>
      <c r="N33" s="83"/>
      <c r="O33" s="55"/>
      <c r="P33" s="90"/>
      <c r="Q33" s="121"/>
      <c r="R33" s="96"/>
      <c r="T33" s="182"/>
    </row>
    <row r="34" spans="2:20" s="38" customFormat="1" ht="14.25">
      <c r="B34" s="51"/>
      <c r="C34" s="52"/>
      <c r="D34" s="41"/>
      <c r="E34" s="39"/>
      <c r="F34" s="40"/>
      <c r="G34" s="40"/>
      <c r="H34" s="40"/>
      <c r="I34" s="42"/>
      <c r="J34" s="90"/>
      <c r="K34" s="99"/>
      <c r="L34" s="96"/>
      <c r="M34" s="49"/>
      <c r="N34" s="82"/>
      <c r="O34" s="55"/>
      <c r="P34" s="90"/>
      <c r="Q34" s="99"/>
      <c r="R34" s="96"/>
      <c r="T34" s="182"/>
    </row>
    <row r="35" spans="2:20" s="38" customFormat="1" ht="14.25">
      <c r="B35" s="51"/>
      <c r="C35" s="52"/>
      <c r="D35" s="41"/>
      <c r="E35" s="39"/>
      <c r="F35" s="40" t="s">
        <v>39</v>
      </c>
      <c r="G35" s="40"/>
      <c r="H35" s="40"/>
      <c r="I35" s="42"/>
      <c r="J35" s="90"/>
      <c r="K35" s="99">
        <f>SUM(K26:K32)</f>
        <v>2105</v>
      </c>
      <c r="L35" s="96"/>
      <c r="M35" s="49"/>
      <c r="N35" s="82">
        <f>SUM(N26:N32)</f>
        <v>953</v>
      </c>
      <c r="O35" s="55"/>
      <c r="P35" s="90"/>
      <c r="Q35" s="99">
        <f>SUM(Q26:Q32)</f>
        <v>1867</v>
      </c>
      <c r="R35" s="96"/>
      <c r="T35" s="182"/>
    </row>
    <row r="36" spans="1:20" s="38" customFormat="1" ht="14.25">
      <c r="A36" s="40"/>
      <c r="B36" s="51"/>
      <c r="C36" s="52"/>
      <c r="D36" s="41"/>
      <c r="E36" s="39"/>
      <c r="F36" s="40"/>
      <c r="G36" s="40"/>
      <c r="H36" s="40"/>
      <c r="I36" s="42"/>
      <c r="J36" s="90"/>
      <c r="K36" s="99"/>
      <c r="L36" s="96"/>
      <c r="M36" s="49"/>
      <c r="N36" s="82"/>
      <c r="O36" s="55"/>
      <c r="P36" s="90"/>
      <c r="Q36" s="99"/>
      <c r="R36" s="96"/>
      <c r="T36" s="182"/>
    </row>
    <row r="37" spans="1:20" s="38" customFormat="1" ht="14.25">
      <c r="A37" s="40"/>
      <c r="B37" s="51"/>
      <c r="C37" s="52"/>
      <c r="D37" s="41"/>
      <c r="E37" s="39"/>
      <c r="F37" s="40"/>
      <c r="G37" s="40" t="s">
        <v>40</v>
      </c>
      <c r="H37" s="40"/>
      <c r="I37" s="42"/>
      <c r="J37" s="90"/>
      <c r="K37" s="99">
        <v>-514</v>
      </c>
      <c r="L37" s="96"/>
      <c r="M37" s="49"/>
      <c r="N37" s="82">
        <v>-557</v>
      </c>
      <c r="O37" s="55"/>
      <c r="P37" s="90"/>
      <c r="Q37" s="99">
        <v>-442</v>
      </c>
      <c r="R37" s="96"/>
      <c r="T37" s="182"/>
    </row>
    <row r="38" spans="1:20" s="38" customFormat="1" ht="14.25">
      <c r="A38" s="40"/>
      <c r="B38" s="51"/>
      <c r="C38" s="52"/>
      <c r="D38" s="41"/>
      <c r="E38" s="39"/>
      <c r="F38" s="40"/>
      <c r="G38" s="40" t="s">
        <v>60</v>
      </c>
      <c r="H38" s="40"/>
      <c r="I38" s="42"/>
      <c r="J38" s="90"/>
      <c r="K38" s="121">
        <v>-54</v>
      </c>
      <c r="L38" s="96"/>
      <c r="M38" s="49"/>
      <c r="N38" s="83">
        <f>-N23</f>
        <v>-2240</v>
      </c>
      <c r="O38" s="55"/>
      <c r="P38" s="90"/>
      <c r="Q38" s="121">
        <v>-54</v>
      </c>
      <c r="R38" s="96"/>
      <c r="T38" s="182"/>
    </row>
    <row r="39" spans="2:20" s="38" customFormat="1" ht="14.25">
      <c r="B39" s="51"/>
      <c r="C39" s="52"/>
      <c r="D39" s="41"/>
      <c r="E39" s="39"/>
      <c r="F39" s="40"/>
      <c r="G39" s="40"/>
      <c r="H39" s="40"/>
      <c r="I39" s="42"/>
      <c r="J39" s="90"/>
      <c r="K39" s="99"/>
      <c r="L39" s="96"/>
      <c r="M39" s="49"/>
      <c r="N39" s="82"/>
      <c r="O39" s="55"/>
      <c r="P39" s="90"/>
      <c r="Q39" s="99"/>
      <c r="R39" s="96"/>
      <c r="T39" s="182"/>
    </row>
    <row r="40" spans="1:20" s="38" customFormat="1" ht="15.75" thickBot="1">
      <c r="A40" s="40"/>
      <c r="B40" s="51"/>
      <c r="C40" s="52"/>
      <c r="D40" s="41"/>
      <c r="E40" s="39"/>
      <c r="F40" s="77" t="s">
        <v>41</v>
      </c>
      <c r="G40" s="40"/>
      <c r="H40" s="40"/>
      <c r="I40" s="42"/>
      <c r="J40" s="90"/>
      <c r="K40" s="123">
        <f>SUM(K35:K38)</f>
        <v>1537</v>
      </c>
      <c r="L40" s="96"/>
      <c r="M40" s="49"/>
      <c r="N40" s="197">
        <f>SUM(N35:N38)</f>
        <v>-1844</v>
      </c>
      <c r="O40" s="55"/>
      <c r="P40" s="90"/>
      <c r="Q40" s="123">
        <f>SUM(Q35:Q38)</f>
        <v>1371</v>
      </c>
      <c r="R40" s="96"/>
      <c r="T40" s="182"/>
    </row>
    <row r="41" spans="1:20" s="38" customFormat="1" ht="14.25">
      <c r="A41" s="40"/>
      <c r="B41" s="51"/>
      <c r="C41" s="52"/>
      <c r="D41" s="41"/>
      <c r="E41" s="39"/>
      <c r="F41" s="40"/>
      <c r="G41" s="40"/>
      <c r="H41" s="40"/>
      <c r="I41" s="42"/>
      <c r="J41" s="90"/>
      <c r="K41" s="99"/>
      <c r="L41" s="96"/>
      <c r="M41" s="49"/>
      <c r="N41" s="82"/>
      <c r="O41" s="55"/>
      <c r="P41" s="90"/>
      <c r="Q41" s="99"/>
      <c r="R41" s="96"/>
      <c r="T41" s="182"/>
    </row>
    <row r="42" spans="2:20" s="38" customFormat="1" ht="15">
      <c r="B42" s="51"/>
      <c r="C42" s="52"/>
      <c r="D42" s="41"/>
      <c r="E42" s="39"/>
      <c r="F42" s="77" t="s">
        <v>42</v>
      </c>
      <c r="G42" s="40"/>
      <c r="H42" s="40"/>
      <c r="I42" s="42"/>
      <c r="J42" s="90"/>
      <c r="K42" s="99"/>
      <c r="L42" s="96"/>
      <c r="M42" s="49"/>
      <c r="N42" s="82"/>
      <c r="O42" s="55"/>
      <c r="P42" s="90"/>
      <c r="Q42" s="99"/>
      <c r="R42" s="96"/>
      <c r="T42" s="182"/>
    </row>
    <row r="43" spans="2:20" s="38" customFormat="1" ht="14.25">
      <c r="B43" s="51"/>
      <c r="C43" s="52"/>
      <c r="D43" s="41"/>
      <c r="E43" s="39"/>
      <c r="F43" s="40"/>
      <c r="G43" s="40"/>
      <c r="H43" s="40"/>
      <c r="I43" s="42"/>
      <c r="J43" s="90"/>
      <c r="K43" s="97"/>
      <c r="L43" s="122"/>
      <c r="M43" s="49"/>
      <c r="N43" s="70"/>
      <c r="O43" s="198"/>
      <c r="P43" s="90"/>
      <c r="Q43" s="97"/>
      <c r="R43" s="122"/>
      <c r="T43" s="194"/>
    </row>
    <row r="44" spans="2:20" s="38" customFormat="1" ht="14.25">
      <c r="B44" s="51"/>
      <c r="C44" s="52"/>
      <c r="D44" s="41"/>
      <c r="E44" s="39"/>
      <c r="F44" s="40"/>
      <c r="G44" s="40" t="s">
        <v>43</v>
      </c>
      <c r="H44" s="40"/>
      <c r="I44" s="42"/>
      <c r="J44" s="90"/>
      <c r="K44" s="99">
        <v>379</v>
      </c>
      <c r="L44" s="96"/>
      <c r="M44" s="49"/>
      <c r="N44" s="82">
        <v>56</v>
      </c>
      <c r="O44" s="55"/>
      <c r="P44" s="90"/>
      <c r="Q44" s="99">
        <v>390</v>
      </c>
      <c r="R44" s="96"/>
      <c r="T44" s="182"/>
    </row>
    <row r="45" spans="2:20" s="38" customFormat="1" ht="14.25">
      <c r="B45" s="51"/>
      <c r="C45" s="52"/>
      <c r="D45" s="41"/>
      <c r="E45" s="39"/>
      <c r="F45" s="40"/>
      <c r="G45" s="40" t="s">
        <v>61</v>
      </c>
      <c r="H45" s="40"/>
      <c r="I45" s="42"/>
      <c r="J45" s="90"/>
      <c r="K45" s="99">
        <v>-5</v>
      </c>
      <c r="L45" s="96"/>
      <c r="M45" s="49"/>
      <c r="N45" s="82">
        <v>-277</v>
      </c>
      <c r="O45" s="55"/>
      <c r="P45" s="90"/>
      <c r="Q45" s="99">
        <v>-120</v>
      </c>
      <c r="R45" s="96"/>
      <c r="T45" s="182"/>
    </row>
    <row r="46" spans="2:20" s="38" customFormat="1" ht="14.25">
      <c r="B46" s="51"/>
      <c r="C46" s="52"/>
      <c r="D46" s="41"/>
      <c r="E46" s="39"/>
      <c r="F46" s="40"/>
      <c r="G46" s="40" t="s">
        <v>62</v>
      </c>
      <c r="H46" s="40"/>
      <c r="I46" s="42"/>
      <c r="J46" s="90"/>
      <c r="K46" s="99">
        <v>0</v>
      </c>
      <c r="L46" s="96"/>
      <c r="M46" s="49"/>
      <c r="N46" s="82"/>
      <c r="O46" s="55"/>
      <c r="P46" s="90"/>
      <c r="Q46" s="99">
        <v>0</v>
      </c>
      <c r="R46" s="96"/>
      <c r="T46" s="182"/>
    </row>
    <row r="47" spans="2:20" s="38" customFormat="1" ht="14.25">
      <c r="B47" s="51"/>
      <c r="C47" s="52"/>
      <c r="D47" s="41"/>
      <c r="E47" s="39"/>
      <c r="F47" s="40"/>
      <c r="G47" s="40" t="s">
        <v>63</v>
      </c>
      <c r="H47" s="40"/>
      <c r="I47" s="42"/>
      <c r="J47" s="90"/>
      <c r="K47" s="99">
        <v>0</v>
      </c>
      <c r="L47" s="96"/>
      <c r="M47" s="49"/>
      <c r="N47" s="82">
        <v>8</v>
      </c>
      <c r="O47" s="55"/>
      <c r="P47" s="90"/>
      <c r="Q47" s="99">
        <v>0</v>
      </c>
      <c r="R47" s="96"/>
      <c r="T47" s="182"/>
    </row>
    <row r="48" spans="2:20" s="38" customFormat="1" ht="14.25">
      <c r="B48" s="51"/>
      <c r="C48" s="52"/>
      <c r="D48" s="41"/>
      <c r="E48" s="39"/>
      <c r="F48" s="40"/>
      <c r="G48" s="40" t="s">
        <v>143</v>
      </c>
      <c r="H48" s="40"/>
      <c r="I48" s="42"/>
      <c r="J48" s="90"/>
      <c r="K48" s="99">
        <v>0</v>
      </c>
      <c r="L48" s="96"/>
      <c r="M48" s="49"/>
      <c r="N48" s="82">
        <v>14721</v>
      </c>
      <c r="O48" s="55"/>
      <c r="P48" s="90"/>
      <c r="Q48" s="245">
        <v>0</v>
      </c>
      <c r="R48" s="96"/>
      <c r="T48" s="248"/>
    </row>
    <row r="49" spans="2:20" s="38" customFormat="1" ht="14.25">
      <c r="B49" s="51"/>
      <c r="C49" s="52"/>
      <c r="D49" s="41"/>
      <c r="E49" s="39"/>
      <c r="F49" s="40"/>
      <c r="G49" s="40" t="s">
        <v>99</v>
      </c>
      <c r="H49" s="40"/>
      <c r="I49" s="42"/>
      <c r="J49" s="90"/>
      <c r="K49" s="121">
        <v>0</v>
      </c>
      <c r="L49" s="96"/>
      <c r="M49" s="49"/>
      <c r="N49" s="83">
        <v>-30168</v>
      </c>
      <c r="O49" s="55"/>
      <c r="P49" s="90"/>
      <c r="Q49" s="246">
        <v>0</v>
      </c>
      <c r="R49" s="96"/>
      <c r="T49" s="248"/>
    </row>
    <row r="50" spans="2:20" s="38" customFormat="1" ht="14.25">
      <c r="B50" s="51"/>
      <c r="C50" s="52"/>
      <c r="D50" s="41"/>
      <c r="E50" s="39"/>
      <c r="F50" s="40"/>
      <c r="G50" s="40"/>
      <c r="H50" s="40"/>
      <c r="I50" s="42"/>
      <c r="J50" s="90"/>
      <c r="K50" s="99"/>
      <c r="L50" s="96"/>
      <c r="M50" s="49"/>
      <c r="N50" s="82"/>
      <c r="O50" s="55"/>
      <c r="P50" s="90"/>
      <c r="Q50" s="99"/>
      <c r="R50" s="96"/>
      <c r="T50" s="182"/>
    </row>
    <row r="51" spans="2:20" s="38" customFormat="1" ht="15" thickBot="1">
      <c r="B51" s="51"/>
      <c r="C51" s="52"/>
      <c r="D51" s="41"/>
      <c r="E51" s="39"/>
      <c r="F51" s="40"/>
      <c r="G51" s="40"/>
      <c r="H51" s="40"/>
      <c r="I51" s="42"/>
      <c r="J51" s="90"/>
      <c r="K51" s="123">
        <f>SUM(K44:K49)</f>
        <v>374</v>
      </c>
      <c r="L51" s="96"/>
      <c r="M51" s="49"/>
      <c r="N51" s="197">
        <f>SUM(N44:N49)</f>
        <v>-15660</v>
      </c>
      <c r="O51" s="55"/>
      <c r="P51" s="90"/>
      <c r="Q51" s="123">
        <f>SUM(Q44:Q49)</f>
        <v>270</v>
      </c>
      <c r="R51" s="96"/>
      <c r="T51" s="182"/>
    </row>
    <row r="52" spans="2:20" s="38" customFormat="1" ht="14.25">
      <c r="B52" s="51"/>
      <c r="D52" s="41"/>
      <c r="E52" s="39"/>
      <c r="G52" s="40"/>
      <c r="H52" s="40"/>
      <c r="I52" s="42"/>
      <c r="J52" s="90"/>
      <c r="K52" s="99"/>
      <c r="L52" s="96"/>
      <c r="M52" s="49"/>
      <c r="N52" s="82"/>
      <c r="O52" s="55"/>
      <c r="P52" s="90"/>
      <c r="Q52" s="99"/>
      <c r="R52" s="96"/>
      <c r="T52" s="182"/>
    </row>
    <row r="53" spans="1:20" s="38" customFormat="1" ht="15">
      <c r="A53" s="40"/>
      <c r="B53" s="51"/>
      <c r="C53" s="52"/>
      <c r="D53" s="41"/>
      <c r="E53" s="39"/>
      <c r="F53" s="77" t="s">
        <v>44</v>
      </c>
      <c r="G53" s="40"/>
      <c r="H53" s="40"/>
      <c r="I53" s="42"/>
      <c r="J53" s="90"/>
      <c r="K53" s="99"/>
      <c r="L53" s="96"/>
      <c r="M53" s="49"/>
      <c r="N53" s="82"/>
      <c r="O53" s="55"/>
      <c r="P53" s="90"/>
      <c r="Q53" s="243"/>
      <c r="R53" s="96"/>
      <c r="T53" s="66"/>
    </row>
    <row r="54" spans="1:20" s="38" customFormat="1" ht="15">
      <c r="A54" s="40"/>
      <c r="B54" s="51"/>
      <c r="C54" s="52"/>
      <c r="D54" s="41"/>
      <c r="E54" s="39"/>
      <c r="F54" s="77"/>
      <c r="G54" s="40"/>
      <c r="H54" s="40"/>
      <c r="I54" s="42"/>
      <c r="J54" s="90"/>
      <c r="K54" s="99"/>
      <c r="L54" s="96"/>
      <c r="M54" s="49"/>
      <c r="N54" s="82"/>
      <c r="O54" s="55"/>
      <c r="P54" s="90"/>
      <c r="Q54" s="243"/>
      <c r="R54" s="96"/>
      <c r="T54" s="66"/>
    </row>
    <row r="55" spans="1:20" s="38" customFormat="1" ht="15">
      <c r="A55" s="40"/>
      <c r="B55" s="51"/>
      <c r="C55" s="52"/>
      <c r="D55" s="41"/>
      <c r="E55" s="39"/>
      <c r="F55" s="77"/>
      <c r="G55" s="40" t="s">
        <v>96</v>
      </c>
      <c r="H55" s="40"/>
      <c r="I55" s="42"/>
      <c r="J55" s="90"/>
      <c r="K55" s="99">
        <v>0</v>
      </c>
      <c r="L55" s="96"/>
      <c r="M55" s="49"/>
      <c r="N55" s="82"/>
      <c r="O55" s="55"/>
      <c r="P55" s="90"/>
      <c r="Q55" s="247">
        <v>0</v>
      </c>
      <c r="R55" s="96"/>
      <c r="T55" s="66"/>
    </row>
    <row r="56" spans="1:20" s="38" customFormat="1" ht="15">
      <c r="A56" s="40"/>
      <c r="B56" s="51"/>
      <c r="C56" s="52"/>
      <c r="D56" s="41"/>
      <c r="E56" s="39"/>
      <c r="F56" s="77"/>
      <c r="G56" s="40" t="s">
        <v>100</v>
      </c>
      <c r="H56" s="40"/>
      <c r="I56" s="42"/>
      <c r="J56" s="90"/>
      <c r="K56" s="99">
        <v>0</v>
      </c>
      <c r="L56" s="96"/>
      <c r="M56" s="49"/>
      <c r="N56" s="82"/>
      <c r="O56" s="55"/>
      <c r="P56" s="90"/>
      <c r="Q56" s="247">
        <v>0</v>
      </c>
      <c r="R56" s="96"/>
      <c r="T56" s="66"/>
    </row>
    <row r="57" spans="1:20" s="38" customFormat="1" ht="15">
      <c r="A57" s="40"/>
      <c r="B57" s="51"/>
      <c r="C57" s="52"/>
      <c r="D57" s="41"/>
      <c r="E57" s="39"/>
      <c r="F57" s="77"/>
      <c r="G57" s="40" t="s">
        <v>99</v>
      </c>
      <c r="H57" s="40"/>
      <c r="I57" s="42"/>
      <c r="J57" s="90"/>
      <c r="K57" s="99">
        <v>0</v>
      </c>
      <c r="L57" s="96"/>
      <c r="M57" s="49"/>
      <c r="N57" s="82"/>
      <c r="O57" s="55"/>
      <c r="P57" s="90"/>
      <c r="Q57" s="247">
        <v>0</v>
      </c>
      <c r="R57" s="96"/>
      <c r="T57" s="66"/>
    </row>
    <row r="58" spans="1:20" s="38" customFormat="1" ht="15">
      <c r="A58" s="40"/>
      <c r="B58" s="51"/>
      <c r="C58" s="52"/>
      <c r="D58" s="41"/>
      <c r="E58" s="39"/>
      <c r="F58" s="77"/>
      <c r="G58" s="40" t="s">
        <v>82</v>
      </c>
      <c r="H58" s="40"/>
      <c r="I58" s="42"/>
      <c r="J58" s="90"/>
      <c r="K58" s="99">
        <v>0</v>
      </c>
      <c r="L58" s="96"/>
      <c r="M58" s="49"/>
      <c r="N58" s="82">
        <v>1019</v>
      </c>
      <c r="O58" s="55"/>
      <c r="P58" s="90"/>
      <c r="Q58" s="247">
        <v>0</v>
      </c>
      <c r="R58" s="96"/>
      <c r="T58" s="248"/>
    </row>
    <row r="59" spans="1:20" s="38" customFormat="1" ht="15">
      <c r="A59" s="40"/>
      <c r="B59" s="51"/>
      <c r="C59" s="52"/>
      <c r="D59" s="41"/>
      <c r="E59" s="39"/>
      <c r="F59" s="77"/>
      <c r="G59" s="40" t="s">
        <v>143</v>
      </c>
      <c r="H59" s="40"/>
      <c r="I59" s="42"/>
      <c r="J59" s="90"/>
      <c r="K59" s="99">
        <v>0</v>
      </c>
      <c r="L59" s="96"/>
      <c r="M59" s="49"/>
      <c r="N59" s="82"/>
      <c r="O59" s="55"/>
      <c r="P59" s="90"/>
      <c r="Q59" s="247"/>
      <c r="R59" s="96"/>
      <c r="T59" s="248"/>
    </row>
    <row r="60" spans="2:20" s="38" customFormat="1" ht="14.25">
      <c r="B60" s="51"/>
      <c r="C60" s="52"/>
      <c r="D60" s="41"/>
      <c r="E60" s="39"/>
      <c r="F60" s="40"/>
      <c r="G60" s="40" t="s">
        <v>83</v>
      </c>
      <c r="H60" s="40"/>
      <c r="I60" s="42"/>
      <c r="J60" s="90"/>
      <c r="K60" s="99">
        <v>3288</v>
      </c>
      <c r="L60" s="96"/>
      <c r="M60" s="49"/>
      <c r="N60" s="82">
        <v>50000</v>
      </c>
      <c r="O60" s="55"/>
      <c r="P60" s="90"/>
      <c r="Q60" s="247">
        <v>3652</v>
      </c>
      <c r="R60" s="96"/>
      <c r="T60" s="182"/>
    </row>
    <row r="61" spans="2:20" s="38" customFormat="1" ht="14.25">
      <c r="B61" s="51"/>
      <c r="C61" s="52"/>
      <c r="D61" s="41"/>
      <c r="E61" s="39"/>
      <c r="F61" s="40"/>
      <c r="G61" s="40" t="s">
        <v>94</v>
      </c>
      <c r="H61" s="40"/>
      <c r="I61" s="42"/>
      <c r="J61" s="90"/>
      <c r="K61" s="121">
        <v>0</v>
      </c>
      <c r="L61" s="96"/>
      <c r="M61" s="49"/>
      <c r="N61" s="83">
        <v>-16</v>
      </c>
      <c r="O61" s="55"/>
      <c r="P61" s="90"/>
      <c r="Q61" s="121">
        <v>-37</v>
      </c>
      <c r="R61" s="96"/>
      <c r="T61" s="182"/>
    </row>
    <row r="62" spans="2:20" s="38" customFormat="1" ht="14.25">
      <c r="B62" s="51"/>
      <c r="C62" s="52"/>
      <c r="D62" s="41"/>
      <c r="E62" s="39"/>
      <c r="F62" s="40"/>
      <c r="G62" s="40"/>
      <c r="H62" s="40"/>
      <c r="I62" s="42"/>
      <c r="J62" s="90"/>
      <c r="K62" s="99"/>
      <c r="L62" s="96"/>
      <c r="M62" s="49"/>
      <c r="N62" s="82"/>
      <c r="O62" s="55"/>
      <c r="P62" s="90"/>
      <c r="Q62" s="99"/>
      <c r="R62" s="96"/>
      <c r="T62" s="182"/>
    </row>
    <row r="63" spans="2:20" s="38" customFormat="1" ht="15" thickBot="1">
      <c r="B63" s="51"/>
      <c r="C63" s="52"/>
      <c r="D63" s="41"/>
      <c r="E63" s="39"/>
      <c r="F63" s="40"/>
      <c r="G63" s="40"/>
      <c r="H63" s="40"/>
      <c r="I63" s="42"/>
      <c r="J63" s="90"/>
      <c r="K63" s="123">
        <f>SUM(K55:K61)</f>
        <v>3288</v>
      </c>
      <c r="L63" s="96"/>
      <c r="M63" s="49"/>
      <c r="N63" s="197">
        <f>SUM(N58:N61)</f>
        <v>51003</v>
      </c>
      <c r="O63" s="55"/>
      <c r="P63" s="90"/>
      <c r="Q63" s="123">
        <f>SUM(Q55:Q61)</f>
        <v>3615</v>
      </c>
      <c r="R63" s="96"/>
      <c r="T63" s="182"/>
    </row>
    <row r="64" spans="2:20" s="38" customFormat="1" ht="15">
      <c r="B64" s="51"/>
      <c r="C64" s="52"/>
      <c r="D64" s="41"/>
      <c r="E64" s="39"/>
      <c r="F64" s="40"/>
      <c r="G64" s="40"/>
      <c r="H64" s="40"/>
      <c r="I64" s="42"/>
      <c r="J64" s="90"/>
      <c r="K64" s="99"/>
      <c r="L64" s="96"/>
      <c r="M64" s="49"/>
      <c r="N64" s="82"/>
      <c r="O64" s="55"/>
      <c r="P64" s="150"/>
      <c r="Q64" s="243"/>
      <c r="R64" s="96"/>
      <c r="T64" s="66"/>
    </row>
    <row r="65" spans="2:20" s="38" customFormat="1" ht="14.25">
      <c r="B65" s="51"/>
      <c r="C65" s="52"/>
      <c r="D65" s="41"/>
      <c r="E65" s="39"/>
      <c r="F65" s="40" t="s">
        <v>45</v>
      </c>
      <c r="G65" s="40"/>
      <c r="H65" s="40"/>
      <c r="I65" s="42"/>
      <c r="J65" s="90"/>
      <c r="K65" s="99">
        <f>K63+K51+K40</f>
        <v>5199</v>
      </c>
      <c r="L65" s="96"/>
      <c r="M65" s="49"/>
      <c r="N65" s="82">
        <f>N63+N51+N40</f>
        <v>33499</v>
      </c>
      <c r="O65" s="58"/>
      <c r="P65" s="93"/>
      <c r="Q65" s="99">
        <f>Q63+Q51+Q40</f>
        <v>5256</v>
      </c>
      <c r="R65" s="96"/>
      <c r="T65" s="182"/>
    </row>
    <row r="66" spans="2:20" s="38" customFormat="1" ht="14.25">
      <c r="B66" s="51"/>
      <c r="C66" s="52"/>
      <c r="D66" s="41"/>
      <c r="E66" s="39"/>
      <c r="F66" s="40"/>
      <c r="G66" s="40"/>
      <c r="H66" s="40"/>
      <c r="I66" s="42"/>
      <c r="J66" s="90"/>
      <c r="K66" s="99"/>
      <c r="L66" s="96"/>
      <c r="M66" s="49"/>
      <c r="N66" s="82"/>
      <c r="O66" s="58"/>
      <c r="P66" s="93"/>
      <c r="Q66" s="99"/>
      <c r="R66" s="96"/>
      <c r="T66" s="182"/>
    </row>
    <row r="67" spans="2:20" s="38" customFormat="1" ht="14.25">
      <c r="B67" s="51"/>
      <c r="C67" s="52"/>
      <c r="D67" s="41"/>
      <c r="E67" s="39"/>
      <c r="F67" s="40" t="s">
        <v>46</v>
      </c>
      <c r="G67" s="40"/>
      <c r="H67" s="40"/>
      <c r="I67" s="42"/>
      <c r="J67" s="90"/>
      <c r="K67" s="121">
        <v>27822</v>
      </c>
      <c r="L67" s="96"/>
      <c r="M67" s="49"/>
      <c r="N67" s="83">
        <v>-31479</v>
      </c>
      <c r="O67" s="58"/>
      <c r="P67" s="93"/>
      <c r="Q67" s="121">
        <v>27184</v>
      </c>
      <c r="R67" s="96"/>
      <c r="T67" s="182"/>
    </row>
    <row r="68" spans="2:20" s="38" customFormat="1" ht="14.25">
      <c r="B68" s="51"/>
      <c r="C68" s="52"/>
      <c r="D68" s="41"/>
      <c r="E68" s="39"/>
      <c r="F68" s="40"/>
      <c r="G68" s="40"/>
      <c r="H68" s="40"/>
      <c r="I68" s="42"/>
      <c r="J68" s="90"/>
      <c r="K68" s="99"/>
      <c r="L68" s="96"/>
      <c r="M68" s="49"/>
      <c r="N68" s="82"/>
      <c r="O68" s="58"/>
      <c r="P68" s="93"/>
      <c r="Q68" s="99"/>
      <c r="R68" s="96"/>
      <c r="T68" s="182"/>
    </row>
    <row r="69" spans="2:20" s="38" customFormat="1" ht="15.75" thickBot="1">
      <c r="B69" s="51"/>
      <c r="C69" s="52"/>
      <c r="D69" s="41"/>
      <c r="E69" s="39"/>
      <c r="F69" s="77" t="s">
        <v>74</v>
      </c>
      <c r="G69" s="77"/>
      <c r="H69" s="77"/>
      <c r="I69" s="149"/>
      <c r="J69" s="150"/>
      <c r="K69" s="178">
        <f>K67+K65</f>
        <v>33021</v>
      </c>
      <c r="L69" s="96"/>
      <c r="M69" s="199"/>
      <c r="N69" s="200">
        <f>N67+N65</f>
        <v>2020</v>
      </c>
      <c r="O69" s="58"/>
      <c r="P69" s="93"/>
      <c r="Q69" s="178">
        <f>Q67+Q65</f>
        <v>32440</v>
      </c>
      <c r="R69" s="96"/>
      <c r="T69" s="244"/>
    </row>
    <row r="70" spans="2:20" s="38" customFormat="1" ht="13.5" customHeight="1" thickTop="1">
      <c r="B70" s="51"/>
      <c r="C70" s="52"/>
      <c r="D70" s="41"/>
      <c r="E70" s="175"/>
      <c r="F70" s="176"/>
      <c r="G70" s="176"/>
      <c r="H70" s="177"/>
      <c r="I70" s="42"/>
      <c r="J70" s="152"/>
      <c r="K70" s="167"/>
      <c r="L70" s="101"/>
      <c r="M70" s="201"/>
      <c r="N70" s="168"/>
      <c r="O70" s="168"/>
      <c r="P70" s="152"/>
      <c r="Q70" s="167"/>
      <c r="R70" s="101"/>
      <c r="T70" s="195"/>
    </row>
    <row r="71" spans="2:20" s="38" customFormat="1" ht="19.5" customHeight="1">
      <c r="B71" s="51"/>
      <c r="C71" s="52"/>
      <c r="D71" s="41"/>
      <c r="E71" s="39"/>
      <c r="F71" s="40" t="s">
        <v>64</v>
      </c>
      <c r="G71" s="40"/>
      <c r="H71" s="40"/>
      <c r="I71" s="42"/>
      <c r="J71" s="90"/>
      <c r="K71" s="95"/>
      <c r="L71" s="96"/>
      <c r="M71" s="49"/>
      <c r="N71" s="58"/>
      <c r="O71" s="58"/>
      <c r="P71" s="93"/>
      <c r="Q71" s="95"/>
      <c r="R71" s="94"/>
      <c r="T71" s="195"/>
    </row>
    <row r="72" spans="2:20" s="38" customFormat="1" ht="14.25">
      <c r="B72" s="51"/>
      <c r="C72" s="52"/>
      <c r="D72" s="41"/>
      <c r="E72" s="39"/>
      <c r="F72" s="40"/>
      <c r="G72" s="40" t="s">
        <v>65</v>
      </c>
      <c r="H72" s="40"/>
      <c r="I72" s="42"/>
      <c r="J72" s="90"/>
      <c r="K72" s="99">
        <f>BalanceSheet!H25</f>
        <v>30004</v>
      </c>
      <c r="L72" s="96"/>
      <c r="M72" s="49"/>
      <c r="N72" s="82">
        <v>18998</v>
      </c>
      <c r="O72" s="58"/>
      <c r="P72" s="93"/>
      <c r="Q72" s="99">
        <v>30611</v>
      </c>
      <c r="R72" s="96"/>
      <c r="T72" s="182"/>
    </row>
    <row r="73" spans="2:20" s="38" customFormat="1" ht="14.25">
      <c r="B73" s="51"/>
      <c r="C73" s="52"/>
      <c r="D73" s="41"/>
      <c r="E73" s="39"/>
      <c r="F73" s="40"/>
      <c r="G73" s="40" t="s">
        <v>6</v>
      </c>
      <c r="H73" s="40"/>
      <c r="I73" s="42"/>
      <c r="J73" s="90"/>
      <c r="K73" s="99">
        <f>BalanceSheet!H27</f>
        <v>3017</v>
      </c>
      <c r="L73" s="96"/>
      <c r="M73" s="49"/>
      <c r="N73" s="82">
        <v>1073</v>
      </c>
      <c r="O73" s="58"/>
      <c r="P73" s="93"/>
      <c r="Q73" s="99">
        <v>1829</v>
      </c>
      <c r="R73" s="96"/>
      <c r="T73" s="182"/>
    </row>
    <row r="74" spans="2:20" s="38" customFormat="1" ht="14.25">
      <c r="B74" s="51"/>
      <c r="C74" s="52"/>
      <c r="D74" s="41"/>
      <c r="E74" s="39"/>
      <c r="F74" s="40"/>
      <c r="G74" s="40" t="s">
        <v>84</v>
      </c>
      <c r="H74" s="40"/>
      <c r="I74" s="42"/>
      <c r="J74" s="90"/>
      <c r="K74" s="99">
        <v>0</v>
      </c>
      <c r="L74" s="96"/>
      <c r="M74" s="49"/>
      <c r="N74" s="82"/>
      <c r="O74" s="55"/>
      <c r="P74" s="90"/>
      <c r="Q74" s="99">
        <v>0</v>
      </c>
      <c r="R74" s="96"/>
      <c r="T74" s="182"/>
    </row>
    <row r="75" spans="2:20" s="38" customFormat="1" ht="14.25">
      <c r="B75" s="51"/>
      <c r="C75" s="52"/>
      <c r="D75" s="41"/>
      <c r="E75" s="39"/>
      <c r="F75" s="40"/>
      <c r="G75" s="40" t="s">
        <v>95</v>
      </c>
      <c r="H75" s="40"/>
      <c r="I75" s="42"/>
      <c r="J75" s="90"/>
      <c r="K75" s="99">
        <v>0</v>
      </c>
      <c r="L75" s="96"/>
      <c r="M75" s="49"/>
      <c r="N75" s="82">
        <v>-18080</v>
      </c>
      <c r="O75" s="55"/>
      <c r="P75" s="90"/>
      <c r="Q75" s="247">
        <v>0</v>
      </c>
      <c r="R75" s="96"/>
      <c r="T75" s="182"/>
    </row>
    <row r="76" spans="2:20" s="38" customFormat="1" ht="15.75" thickBot="1">
      <c r="B76" s="51"/>
      <c r="C76" s="52"/>
      <c r="D76" s="41"/>
      <c r="E76" s="39"/>
      <c r="F76" s="40"/>
      <c r="G76" s="40"/>
      <c r="H76" s="40"/>
      <c r="I76" s="42"/>
      <c r="J76" s="90"/>
      <c r="K76" s="179">
        <f>SUM(K72:K75)</f>
        <v>33021</v>
      </c>
      <c r="L76" s="96"/>
      <c r="M76" s="49"/>
      <c r="N76" s="202">
        <f>SUM(N72:N75)</f>
        <v>1991</v>
      </c>
      <c r="O76" s="55"/>
      <c r="P76" s="90"/>
      <c r="Q76" s="179">
        <f>SUM(Q72:Q75)</f>
        <v>32440</v>
      </c>
      <c r="R76" s="96"/>
      <c r="T76" s="244"/>
    </row>
    <row r="77" spans="2:20" s="38" customFormat="1" ht="15.75" thickTop="1">
      <c r="B77" s="60"/>
      <c r="C77" s="61"/>
      <c r="D77" s="62"/>
      <c r="E77" s="63"/>
      <c r="F77" s="249"/>
      <c r="G77" s="62"/>
      <c r="H77" s="62"/>
      <c r="I77" s="42"/>
      <c r="J77" s="103"/>
      <c r="K77" s="98"/>
      <c r="L77" s="124"/>
      <c r="M77" s="79"/>
      <c r="N77" s="68"/>
      <c r="O77" s="64"/>
      <c r="P77" s="103"/>
      <c r="Q77" s="121"/>
      <c r="R77" s="124"/>
      <c r="T77" s="66"/>
    </row>
    <row r="78" spans="17:20" s="38" customFormat="1" ht="14.25">
      <c r="Q78" s="182"/>
      <c r="T78" s="66"/>
    </row>
    <row r="79" spans="5:18" s="38" customFormat="1" ht="16.5">
      <c r="E79" s="142" t="s">
        <v>90</v>
      </c>
      <c r="F79"/>
      <c r="G79"/>
      <c r="H79"/>
      <c r="I79"/>
      <c r="J79"/>
      <c r="K79"/>
      <c r="L79"/>
      <c r="M79"/>
      <c r="N79"/>
      <c r="O79"/>
      <c r="P79"/>
      <c r="Q79" s="182"/>
      <c r="R79"/>
    </row>
    <row r="80" spans="5:18" s="38" customFormat="1" ht="16.5">
      <c r="E80" s="142" t="s">
        <v>89</v>
      </c>
      <c r="F80"/>
      <c r="G80"/>
      <c r="H80"/>
      <c r="I80"/>
      <c r="J80"/>
      <c r="K80"/>
      <c r="L80"/>
      <c r="M80"/>
      <c r="N80" s="34"/>
      <c r="O80"/>
      <c r="P80"/>
      <c r="Q80" s="182"/>
      <c r="R80"/>
    </row>
    <row r="81" spans="5:17" s="38" customFormat="1" ht="16.5">
      <c r="E81" s="142" t="s">
        <v>150</v>
      </c>
      <c r="Q81" s="244"/>
    </row>
    <row r="82" spans="11:17" s="38" customFormat="1" ht="14.25">
      <c r="K82" s="57"/>
      <c r="Q82" s="66"/>
    </row>
    <row r="83" s="38" customFormat="1" ht="14.25">
      <c r="Q83" s="57"/>
    </row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ht="14.25">
      <c r="Q96" s="38"/>
    </row>
  </sheetData>
  <mergeCells count="5">
    <mergeCell ref="E4:R4"/>
    <mergeCell ref="E6:R6"/>
    <mergeCell ref="E1:R1"/>
    <mergeCell ref="E2:R2"/>
    <mergeCell ref="E5:R5"/>
  </mergeCells>
  <printOptions horizontalCentered="1"/>
  <pageMargins left="0.17" right="0.38" top="0.5" bottom="0.46" header="0.25" footer="0.36"/>
  <pageSetup fitToHeight="1" fitToWidth="1" horizontalDpi="600" verticalDpi="600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6"/>
  <sheetViews>
    <sheetView showGridLines="0" zoomScale="75" zoomScaleNormal="75" workbookViewId="0" topLeftCell="A1">
      <selection activeCell="N56" sqref="N56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24.8515625" style="0" customWidth="1"/>
    <col min="7" max="7" width="18.57421875" style="0" customWidth="1"/>
    <col min="8" max="8" width="8.7109375" style="0" customWidth="1"/>
    <col min="9" max="9" width="3.28125" style="0" hidden="1" customWidth="1"/>
    <col min="10" max="10" width="2.8515625" style="0" customWidth="1"/>
    <col min="11" max="11" width="10.28125" style="0" customWidth="1"/>
    <col min="12" max="12" width="3.00390625" style="0" customWidth="1"/>
    <col min="13" max="13" width="2.281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4.421875" style="0" customWidth="1"/>
    <col min="26" max="26" width="10.421875" style="0" customWidth="1"/>
    <col min="27" max="27" width="3.421875" style="0" customWidth="1"/>
    <col min="28" max="28" width="2.710937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35" customWidth="1"/>
  </cols>
  <sheetData>
    <row r="1" spans="5:30" ht="33" customHeight="1">
      <c r="E1" s="387" t="str">
        <f>'P&amp;L'!H1</f>
        <v>MARCO HOLDINGS BERHAD</v>
      </c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</row>
    <row r="2" spans="5:30" ht="12.75">
      <c r="E2" s="388" t="str">
        <f>'P&amp;L'!H2</f>
        <v>(Incorporated in Malaysia - 8985-P)</v>
      </c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</row>
    <row r="3" spans="11:30" ht="12.75">
      <c r="K3" s="3"/>
      <c r="X3" s="27"/>
      <c r="Y3" s="27"/>
      <c r="Z3" s="27"/>
      <c r="AA3" s="27"/>
      <c r="AB3" s="28"/>
      <c r="AC3" s="29"/>
      <c r="AD3" s="28"/>
    </row>
    <row r="4" spans="2:30" ht="12.75">
      <c r="B4" s="30"/>
      <c r="C4" s="30"/>
      <c r="D4" s="30"/>
      <c r="E4" s="74"/>
      <c r="F4" s="74"/>
      <c r="G4" s="74"/>
      <c r="H4" s="74"/>
      <c r="I4" s="74"/>
      <c r="J4" s="74"/>
      <c r="K4" s="107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108"/>
      <c r="Y4" s="108"/>
      <c r="Z4" s="108"/>
      <c r="AA4" s="108"/>
      <c r="AB4" s="109"/>
      <c r="AC4" s="110"/>
      <c r="AD4" s="109"/>
    </row>
    <row r="5" spans="2:30" ht="22.5" customHeight="1">
      <c r="B5" s="30"/>
      <c r="C5" s="30"/>
      <c r="D5" s="30"/>
      <c r="E5" s="382" t="s">
        <v>91</v>
      </c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</row>
    <row r="6" spans="2:30" ht="27" customHeight="1">
      <c r="B6" s="30"/>
      <c r="C6" s="30"/>
      <c r="D6" s="30"/>
      <c r="E6" s="74"/>
      <c r="F6" s="382" t="s">
        <v>156</v>
      </c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</row>
    <row r="7" spans="2:30" ht="15">
      <c r="B7" s="30"/>
      <c r="C7" s="30"/>
      <c r="D7" s="30"/>
      <c r="E7" s="74"/>
      <c r="F7" s="74"/>
      <c r="G7" s="74"/>
      <c r="H7" s="74"/>
      <c r="I7" s="74"/>
      <c r="J7" s="253"/>
      <c r="K7" s="253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5:8" ht="12.75">
      <c r="E8" s="21"/>
      <c r="F8" s="21"/>
      <c r="G8" s="21"/>
      <c r="H8" s="21"/>
    </row>
    <row r="9" spans="2:30" ht="12.75" hidden="1">
      <c r="B9" s="31"/>
      <c r="C9" s="5"/>
      <c r="D9" s="6"/>
      <c r="E9" s="31"/>
      <c r="F9" s="5"/>
      <c r="G9" s="5"/>
      <c r="H9" s="5"/>
      <c r="I9" s="7"/>
      <c r="J9" s="8"/>
      <c r="K9" s="9"/>
      <c r="L9" s="32" t="s">
        <v>0</v>
      </c>
      <c r="M9" s="32"/>
      <c r="N9" s="32"/>
      <c r="O9" s="32"/>
      <c r="P9" s="9"/>
      <c r="Q9" s="9"/>
      <c r="R9" s="11"/>
      <c r="S9" s="18"/>
      <c r="T9" s="18"/>
      <c r="U9" s="18"/>
      <c r="V9" s="8"/>
      <c r="W9" s="9"/>
      <c r="X9" s="32" t="s">
        <v>0</v>
      </c>
      <c r="Y9" s="32"/>
      <c r="Z9" s="32"/>
      <c r="AA9" s="32"/>
      <c r="AB9" s="9"/>
      <c r="AC9" s="9"/>
      <c r="AD9" s="11"/>
    </row>
    <row r="10" spans="2:30" ht="12.75" hidden="1">
      <c r="B10" s="33"/>
      <c r="C10" s="13"/>
      <c r="D10" s="14"/>
      <c r="E10" s="33"/>
      <c r="F10" s="13"/>
      <c r="G10" s="13"/>
      <c r="H10" s="13"/>
      <c r="I10" s="7"/>
      <c r="J10" s="389" t="s">
        <v>11</v>
      </c>
      <c r="K10" s="390"/>
      <c r="L10" s="390"/>
      <c r="M10" s="390"/>
      <c r="N10" s="390"/>
      <c r="O10" s="390"/>
      <c r="P10" s="390"/>
      <c r="Q10" s="390"/>
      <c r="R10" s="391"/>
      <c r="S10" s="36"/>
      <c r="T10" s="36"/>
      <c r="U10" s="36"/>
      <c r="V10" s="389" t="s">
        <v>12</v>
      </c>
      <c r="W10" s="390"/>
      <c r="X10" s="390"/>
      <c r="Y10" s="390"/>
      <c r="Z10" s="390"/>
      <c r="AA10" s="390"/>
      <c r="AB10" s="390"/>
      <c r="AC10" s="390"/>
      <c r="AD10" s="391"/>
    </row>
    <row r="11" spans="2:30" ht="12.75" hidden="1">
      <c r="B11" s="33"/>
      <c r="C11" s="13"/>
      <c r="D11" s="14"/>
      <c r="E11" s="33"/>
      <c r="F11" s="13"/>
      <c r="G11" s="13"/>
      <c r="H11" s="13"/>
      <c r="I11" s="7"/>
      <c r="J11" s="15"/>
      <c r="K11" s="18"/>
      <c r="L11" s="16"/>
      <c r="M11" s="16"/>
      <c r="N11" s="16"/>
      <c r="O11" s="16"/>
      <c r="P11" s="18"/>
      <c r="Q11" s="18"/>
      <c r="R11" s="19"/>
      <c r="S11" s="18"/>
      <c r="T11" s="18"/>
      <c r="U11" s="18"/>
      <c r="V11" s="15"/>
      <c r="W11" s="18"/>
      <c r="X11" s="16"/>
      <c r="Y11" s="16"/>
      <c r="Z11" s="16"/>
      <c r="AA11" s="16"/>
      <c r="AB11" s="18"/>
      <c r="AC11" s="18"/>
      <c r="AD11" s="19"/>
    </row>
    <row r="12" spans="2:30" ht="14.25">
      <c r="B12" s="33"/>
      <c r="C12" s="13"/>
      <c r="D12" s="14"/>
      <c r="E12" s="39"/>
      <c r="F12" s="40"/>
      <c r="G12" s="40"/>
      <c r="H12" s="42"/>
      <c r="I12" s="42"/>
      <c r="J12" s="143"/>
      <c r="K12" s="153"/>
      <c r="L12" s="145"/>
      <c r="M12" s="153"/>
      <c r="N12" s="153"/>
      <c r="O12" s="153"/>
      <c r="P12" s="154"/>
      <c r="Q12" s="153"/>
      <c r="R12" s="146"/>
      <c r="S12" s="143"/>
      <c r="T12" s="144"/>
      <c r="U12" s="144"/>
      <c r="V12" s="143"/>
      <c r="W12" s="153"/>
      <c r="X12" s="145"/>
      <c r="Y12" s="153"/>
      <c r="Z12" s="153"/>
      <c r="AA12" s="153"/>
      <c r="AB12" s="154"/>
      <c r="AC12" s="153"/>
      <c r="AD12" s="146"/>
    </row>
    <row r="13" spans="2:30" ht="15">
      <c r="B13" s="33"/>
      <c r="C13" s="13"/>
      <c r="D13" s="14"/>
      <c r="E13" s="39"/>
      <c r="F13" s="40"/>
      <c r="G13" s="40"/>
      <c r="H13" s="42"/>
      <c r="I13" s="42"/>
      <c r="J13" s="384" t="s">
        <v>138</v>
      </c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6"/>
    </row>
    <row r="14" spans="2:30" ht="15">
      <c r="B14" s="33"/>
      <c r="C14" s="13"/>
      <c r="D14" s="14"/>
      <c r="E14" s="39"/>
      <c r="F14" s="40"/>
      <c r="G14" s="40"/>
      <c r="H14" s="42"/>
      <c r="I14" s="42"/>
      <c r="J14" s="170"/>
      <c r="K14" s="129"/>
      <c r="L14" s="130"/>
      <c r="M14" s="384" t="s">
        <v>139</v>
      </c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6"/>
      <c r="Y14" s="129"/>
      <c r="Z14" s="129"/>
      <c r="AA14" s="129"/>
      <c r="AB14" s="128"/>
      <c r="AC14" s="129"/>
      <c r="AD14" s="172"/>
    </row>
    <row r="15" spans="2:30" ht="15">
      <c r="B15" s="33"/>
      <c r="C15" s="13"/>
      <c r="D15" s="14"/>
      <c r="E15" s="39"/>
      <c r="F15" s="40"/>
      <c r="G15" s="40"/>
      <c r="H15" s="42"/>
      <c r="I15" s="42"/>
      <c r="J15" s="170"/>
      <c r="K15" s="129" t="s">
        <v>36</v>
      </c>
      <c r="L15" s="130"/>
      <c r="M15" s="129"/>
      <c r="N15" s="129" t="s">
        <v>66</v>
      </c>
      <c r="O15" s="129"/>
      <c r="P15" s="128"/>
      <c r="Q15" s="129" t="s">
        <v>37</v>
      </c>
      <c r="R15" s="172"/>
      <c r="S15" s="170"/>
      <c r="T15" s="171"/>
      <c r="U15" s="171"/>
      <c r="V15" s="170"/>
      <c r="W15" s="129" t="s">
        <v>68</v>
      </c>
      <c r="X15" s="130"/>
      <c r="Y15" s="129"/>
      <c r="Z15" s="129" t="s">
        <v>70</v>
      </c>
      <c r="AA15" s="129"/>
      <c r="AB15" s="128"/>
      <c r="AC15" s="129" t="s">
        <v>25</v>
      </c>
      <c r="AD15" s="172"/>
    </row>
    <row r="16" spans="2:30" ht="15">
      <c r="B16" s="33"/>
      <c r="C16" s="13"/>
      <c r="D16" s="14"/>
      <c r="E16" s="39"/>
      <c r="F16" s="40"/>
      <c r="G16" s="40"/>
      <c r="H16" s="331" t="s">
        <v>132</v>
      </c>
      <c r="I16" s="42"/>
      <c r="J16" s="170"/>
      <c r="K16" s="129" t="s">
        <v>37</v>
      </c>
      <c r="L16" s="130"/>
      <c r="M16" s="129"/>
      <c r="N16" s="129" t="s">
        <v>67</v>
      </c>
      <c r="O16" s="129"/>
      <c r="P16" s="128"/>
      <c r="Q16" s="129" t="s">
        <v>38</v>
      </c>
      <c r="R16" s="172"/>
      <c r="S16" s="170"/>
      <c r="T16" s="171"/>
      <c r="U16" s="171"/>
      <c r="V16" s="170"/>
      <c r="W16" s="129" t="s">
        <v>69</v>
      </c>
      <c r="X16" s="130"/>
      <c r="Y16" s="129"/>
      <c r="Z16" s="129" t="s">
        <v>71</v>
      </c>
      <c r="AA16" s="129"/>
      <c r="AB16" s="128"/>
      <c r="AC16" s="129" t="s">
        <v>134</v>
      </c>
      <c r="AD16" s="172"/>
    </row>
    <row r="17" spans="2:30" ht="14.25" hidden="1">
      <c r="B17" s="33"/>
      <c r="C17" s="13"/>
      <c r="D17" s="14"/>
      <c r="E17" s="39"/>
      <c r="F17" s="40"/>
      <c r="G17" s="40"/>
      <c r="H17" s="42"/>
      <c r="I17" s="42"/>
      <c r="J17" s="115"/>
      <c r="K17" s="156">
        <f>+BalanceSheet!H9</f>
        <v>39263</v>
      </c>
      <c r="L17" s="116"/>
      <c r="M17" s="132"/>
      <c r="N17" s="132"/>
      <c r="O17" s="132"/>
      <c r="P17" s="155"/>
      <c r="Q17" s="156">
        <v>37164</v>
      </c>
      <c r="R17" s="133"/>
      <c r="S17" s="115"/>
      <c r="T17" s="131"/>
      <c r="U17" s="131"/>
      <c r="V17" s="115"/>
      <c r="W17" s="156">
        <f>K17</f>
        <v>39263</v>
      </c>
      <c r="X17" s="116"/>
      <c r="Y17" s="132"/>
      <c r="Z17" s="132"/>
      <c r="AA17" s="132"/>
      <c r="AB17" s="155"/>
      <c r="AC17" s="156">
        <f>+Q17</f>
        <v>37164</v>
      </c>
      <c r="AD17" s="133"/>
    </row>
    <row r="18" spans="2:30" ht="14.25" hidden="1">
      <c r="B18" s="33"/>
      <c r="C18" s="13"/>
      <c r="D18" s="14"/>
      <c r="E18" s="39"/>
      <c r="F18" s="40"/>
      <c r="G18" s="40"/>
      <c r="H18" s="42"/>
      <c r="I18" s="42"/>
      <c r="J18" s="115"/>
      <c r="K18" s="156"/>
      <c r="L18" s="116"/>
      <c r="M18" s="132"/>
      <c r="N18" s="132"/>
      <c r="O18" s="132"/>
      <c r="P18" s="155"/>
      <c r="Q18" s="156"/>
      <c r="R18" s="133"/>
      <c r="S18" s="115"/>
      <c r="T18" s="131"/>
      <c r="U18" s="131"/>
      <c r="V18" s="115"/>
      <c r="W18" s="156"/>
      <c r="X18" s="116"/>
      <c r="Y18" s="132"/>
      <c r="Z18" s="132"/>
      <c r="AA18" s="132"/>
      <c r="AB18" s="155"/>
      <c r="AC18" s="156"/>
      <c r="AD18" s="133"/>
    </row>
    <row r="19" spans="2:30" ht="14.25">
      <c r="B19" s="26"/>
      <c r="C19" s="21"/>
      <c r="D19" s="22"/>
      <c r="E19" s="63"/>
      <c r="F19" s="62"/>
      <c r="G19" s="62"/>
      <c r="H19" s="76"/>
      <c r="I19" s="42"/>
      <c r="J19" s="117"/>
      <c r="K19" s="118" t="s">
        <v>0</v>
      </c>
      <c r="L19" s="119"/>
      <c r="M19" s="157"/>
      <c r="N19" s="157"/>
      <c r="O19" s="157"/>
      <c r="P19" s="158"/>
      <c r="Q19" s="118" t="s">
        <v>0</v>
      </c>
      <c r="R19" s="159"/>
      <c r="S19" s="117"/>
      <c r="T19" s="160"/>
      <c r="U19" s="160"/>
      <c r="V19" s="117"/>
      <c r="W19" s="118" t="s">
        <v>0</v>
      </c>
      <c r="X19" s="119"/>
      <c r="Y19" s="157"/>
      <c r="Z19" s="157"/>
      <c r="AA19" s="157"/>
      <c r="AB19" s="158"/>
      <c r="AC19" s="118" t="s">
        <v>0</v>
      </c>
      <c r="AD19" s="159"/>
    </row>
    <row r="20" spans="2:30" ht="14.25">
      <c r="B20" s="33"/>
      <c r="C20" s="13"/>
      <c r="D20" s="14"/>
      <c r="E20" s="39"/>
      <c r="F20" s="40"/>
      <c r="G20" s="40"/>
      <c r="H20" s="42"/>
      <c r="I20" s="42"/>
      <c r="J20" s="49"/>
      <c r="K20" s="141"/>
      <c r="L20" s="161"/>
      <c r="M20" s="59"/>
      <c r="N20" s="59"/>
      <c r="O20" s="59"/>
      <c r="P20" s="136"/>
      <c r="Q20" s="141"/>
      <c r="R20" s="47"/>
      <c r="S20" s="50"/>
      <c r="T20" s="50"/>
      <c r="U20" s="50"/>
      <c r="V20" s="49"/>
      <c r="W20" s="141"/>
      <c r="X20" s="161"/>
      <c r="Y20" s="59"/>
      <c r="Z20" s="59"/>
      <c r="AA20" s="59"/>
      <c r="AB20" s="136"/>
      <c r="AC20" s="141"/>
      <c r="AD20" s="47"/>
    </row>
    <row r="21" spans="2:33" s="38" customFormat="1" ht="16.5">
      <c r="B21" s="39"/>
      <c r="C21" s="40"/>
      <c r="D21" s="41"/>
      <c r="E21" s="39"/>
      <c r="F21" s="77"/>
      <c r="G21" s="40"/>
      <c r="H21" s="42"/>
      <c r="I21" s="42"/>
      <c r="J21" s="49"/>
      <c r="K21" s="44" t="s">
        <v>3</v>
      </c>
      <c r="L21" s="162"/>
      <c r="M21" s="44"/>
      <c r="N21" s="44" t="s">
        <v>3</v>
      </c>
      <c r="O21" s="44"/>
      <c r="P21" s="43"/>
      <c r="Q21" s="44" t="s">
        <v>3</v>
      </c>
      <c r="R21" s="45"/>
      <c r="S21" s="163"/>
      <c r="T21" s="163"/>
      <c r="U21" s="163"/>
      <c r="V21" s="164"/>
      <c r="W21" s="44" t="s">
        <v>3</v>
      </c>
      <c r="X21" s="162"/>
      <c r="Y21" s="44"/>
      <c r="Z21" s="44" t="s">
        <v>3</v>
      </c>
      <c r="AA21" s="44"/>
      <c r="AB21" s="43"/>
      <c r="AC21" s="44" t="s">
        <v>3</v>
      </c>
      <c r="AD21" s="47"/>
      <c r="AG21" s="48"/>
    </row>
    <row r="22" spans="2:33" s="38" customFormat="1" ht="14.25">
      <c r="B22" s="39"/>
      <c r="C22" s="40"/>
      <c r="D22" s="41"/>
      <c r="E22" s="39"/>
      <c r="F22" s="40"/>
      <c r="G22" s="40"/>
      <c r="H22" s="42"/>
      <c r="I22" s="42"/>
      <c r="J22" s="49"/>
      <c r="K22" s="50"/>
      <c r="L22" s="47"/>
      <c r="M22" s="50"/>
      <c r="N22" s="50"/>
      <c r="O22" s="50"/>
      <c r="P22" s="49"/>
      <c r="Q22" s="50"/>
      <c r="R22" s="47"/>
      <c r="S22" s="50"/>
      <c r="T22" s="50"/>
      <c r="U22" s="50"/>
      <c r="V22" s="49"/>
      <c r="W22" s="50"/>
      <c r="X22" s="47"/>
      <c r="Y22" s="50"/>
      <c r="Z22" s="50"/>
      <c r="AA22" s="50"/>
      <c r="AB22" s="49"/>
      <c r="AC22" s="50"/>
      <c r="AD22" s="47"/>
      <c r="AG22" s="48"/>
    </row>
    <row r="23" spans="2:33" s="38" customFormat="1" ht="14.25">
      <c r="B23" s="51">
        <v>1</v>
      </c>
      <c r="C23" s="52" t="s">
        <v>18</v>
      </c>
      <c r="D23" s="41"/>
      <c r="E23" s="39"/>
      <c r="G23" s="40"/>
      <c r="H23" s="42"/>
      <c r="I23" s="42"/>
      <c r="J23" s="49"/>
      <c r="K23" s="82"/>
      <c r="L23" s="85"/>
      <c r="M23" s="82"/>
      <c r="N23" s="82"/>
      <c r="O23" s="82"/>
      <c r="P23" s="86"/>
      <c r="Q23" s="72"/>
      <c r="R23" s="85"/>
      <c r="S23" s="82"/>
      <c r="T23" s="82"/>
      <c r="U23" s="82"/>
      <c r="V23" s="86"/>
      <c r="W23" s="82"/>
      <c r="X23" s="85"/>
      <c r="Y23" s="82"/>
      <c r="Z23" s="82"/>
      <c r="AA23" s="82"/>
      <c r="AB23" s="86"/>
      <c r="AC23" s="72"/>
      <c r="AD23" s="85"/>
      <c r="AE23" s="125"/>
      <c r="AF23" s="57"/>
      <c r="AG23" s="48"/>
    </row>
    <row r="24" spans="2:33" s="38" customFormat="1" ht="15">
      <c r="B24" s="51"/>
      <c r="C24" s="52"/>
      <c r="D24" s="41"/>
      <c r="E24" s="39"/>
      <c r="F24" s="77" t="s">
        <v>147</v>
      </c>
      <c r="G24" s="40"/>
      <c r="H24" s="42"/>
      <c r="I24" s="42"/>
      <c r="J24" s="49"/>
      <c r="K24" s="82">
        <v>71235</v>
      </c>
      <c r="L24" s="85"/>
      <c r="M24" s="82"/>
      <c r="N24" s="82">
        <v>25556</v>
      </c>
      <c r="O24" s="82"/>
      <c r="P24" s="86"/>
      <c r="Q24" s="72"/>
      <c r="R24" s="85"/>
      <c r="S24" s="82"/>
      <c r="T24" s="82"/>
      <c r="U24" s="82"/>
      <c r="V24" s="86"/>
      <c r="W24" s="82">
        <v>449</v>
      </c>
      <c r="X24" s="85"/>
      <c r="Y24" s="82"/>
      <c r="Z24" s="82">
        <v>-17416</v>
      </c>
      <c r="AA24" s="82"/>
      <c r="AB24" s="86"/>
      <c r="AC24" s="82">
        <f>SUM(J24:AA24)</f>
        <v>79824</v>
      </c>
      <c r="AD24" s="85"/>
      <c r="AE24" s="125"/>
      <c r="AF24" s="57"/>
      <c r="AG24" s="48"/>
    </row>
    <row r="25" spans="2:33" s="38" customFormat="1" ht="15">
      <c r="B25" s="51"/>
      <c r="C25" s="52"/>
      <c r="D25" s="41"/>
      <c r="E25" s="39"/>
      <c r="F25" s="77"/>
      <c r="G25" s="40"/>
      <c r="H25" s="42"/>
      <c r="I25" s="42"/>
      <c r="J25" s="49"/>
      <c r="K25" s="82"/>
      <c r="L25" s="85"/>
      <c r="M25" s="82"/>
      <c r="N25" s="82"/>
      <c r="O25" s="82"/>
      <c r="P25" s="86"/>
      <c r="Q25" s="72"/>
      <c r="R25" s="85"/>
      <c r="S25" s="82"/>
      <c r="T25" s="82"/>
      <c r="U25" s="82"/>
      <c r="V25" s="86"/>
      <c r="W25" s="82"/>
      <c r="X25" s="85"/>
      <c r="Y25" s="82"/>
      <c r="Z25" s="82"/>
      <c r="AA25" s="82"/>
      <c r="AB25" s="86"/>
      <c r="AC25" s="82"/>
      <c r="AD25" s="85"/>
      <c r="AE25" s="125"/>
      <c r="AF25" s="57"/>
      <c r="AG25" s="48"/>
    </row>
    <row r="26" spans="2:33" s="38" customFormat="1" ht="14.25">
      <c r="B26" s="51"/>
      <c r="C26" s="52"/>
      <c r="D26" s="41"/>
      <c r="E26" s="39"/>
      <c r="F26" s="37" t="s">
        <v>140</v>
      </c>
      <c r="G26" s="40"/>
      <c r="H26" s="42"/>
      <c r="I26" s="42"/>
      <c r="J26" s="49"/>
      <c r="K26" s="82">
        <v>0</v>
      </c>
      <c r="L26" s="85"/>
      <c r="M26" s="82"/>
      <c r="N26" s="82">
        <v>0</v>
      </c>
      <c r="O26" s="82"/>
      <c r="P26" s="86"/>
      <c r="Q26" s="72"/>
      <c r="R26" s="85"/>
      <c r="S26" s="82"/>
      <c r="T26" s="82"/>
      <c r="U26" s="82"/>
      <c r="V26" s="86"/>
      <c r="W26" s="82">
        <v>0</v>
      </c>
      <c r="X26" s="85"/>
      <c r="Y26" s="82"/>
      <c r="Z26" s="82">
        <v>0</v>
      </c>
      <c r="AA26" s="82"/>
      <c r="AB26" s="86"/>
      <c r="AC26" s="72">
        <f>SUM(J26:Z26)</f>
        <v>0</v>
      </c>
      <c r="AD26" s="85"/>
      <c r="AE26" s="125"/>
      <c r="AF26" s="57"/>
      <c r="AG26" s="48"/>
    </row>
    <row r="27" spans="2:33" s="38" customFormat="1" ht="14.25">
      <c r="B27" s="51"/>
      <c r="C27" s="52"/>
      <c r="D27" s="41"/>
      <c r="E27" s="39"/>
      <c r="F27" s="37"/>
      <c r="G27" s="40"/>
      <c r="H27" s="42"/>
      <c r="I27" s="42"/>
      <c r="J27" s="49"/>
      <c r="K27" s="82"/>
      <c r="L27" s="85"/>
      <c r="M27" s="82"/>
      <c r="N27" s="82"/>
      <c r="O27" s="82"/>
      <c r="P27" s="86"/>
      <c r="Q27" s="72"/>
      <c r="R27" s="85"/>
      <c r="S27" s="82"/>
      <c r="T27" s="82"/>
      <c r="U27" s="82"/>
      <c r="V27" s="86"/>
      <c r="W27" s="82"/>
      <c r="X27" s="85"/>
      <c r="Y27" s="82"/>
      <c r="Z27" s="82"/>
      <c r="AA27" s="82"/>
      <c r="AB27" s="86"/>
      <c r="AC27" s="82"/>
      <c r="AD27" s="85"/>
      <c r="AE27" s="125"/>
      <c r="AF27" s="57"/>
      <c r="AG27" s="48"/>
    </row>
    <row r="28" spans="2:33" s="38" customFormat="1" ht="14.25">
      <c r="B28" s="51"/>
      <c r="C28" s="52" t="s">
        <v>19</v>
      </c>
      <c r="D28" s="41"/>
      <c r="E28" s="39"/>
      <c r="F28" s="40" t="s">
        <v>98</v>
      </c>
      <c r="G28" s="40"/>
      <c r="H28" s="42"/>
      <c r="I28" s="42"/>
      <c r="J28" s="49"/>
      <c r="K28" s="82">
        <v>0</v>
      </c>
      <c r="L28" s="85"/>
      <c r="M28" s="82"/>
      <c r="N28" s="82">
        <v>0</v>
      </c>
      <c r="O28" s="82"/>
      <c r="P28" s="86"/>
      <c r="Q28" s="82">
        <v>0</v>
      </c>
      <c r="R28" s="85"/>
      <c r="S28" s="82"/>
      <c r="T28" s="82"/>
      <c r="U28" s="82"/>
      <c r="V28" s="86"/>
      <c r="W28" s="70">
        <v>0</v>
      </c>
      <c r="X28" s="85"/>
      <c r="Y28" s="82"/>
      <c r="Z28" s="82">
        <v>1511</v>
      </c>
      <c r="AA28" s="82"/>
      <c r="AB28" s="86"/>
      <c r="AC28" s="72">
        <f>SUM(J28:Z28)</f>
        <v>1511</v>
      </c>
      <c r="AD28" s="85"/>
      <c r="AE28" s="125"/>
      <c r="AG28" s="48"/>
    </row>
    <row r="29" spans="2:33" s="38" customFormat="1" ht="14.25">
      <c r="B29" s="51"/>
      <c r="C29" s="52"/>
      <c r="D29" s="41"/>
      <c r="E29" s="39"/>
      <c r="F29" s="40"/>
      <c r="G29" s="40"/>
      <c r="H29" s="42"/>
      <c r="I29" s="42"/>
      <c r="J29" s="49"/>
      <c r="K29" s="82"/>
      <c r="L29" s="85"/>
      <c r="M29" s="82"/>
      <c r="N29" s="82"/>
      <c r="O29" s="82"/>
      <c r="P29" s="86"/>
      <c r="Q29" s="82"/>
      <c r="R29" s="85"/>
      <c r="S29" s="82"/>
      <c r="T29" s="82"/>
      <c r="U29" s="82"/>
      <c r="V29" s="86"/>
      <c r="W29" s="70"/>
      <c r="X29" s="85"/>
      <c r="Y29" s="82"/>
      <c r="Z29" s="82"/>
      <c r="AA29" s="82"/>
      <c r="AB29" s="86"/>
      <c r="AC29" s="72"/>
      <c r="AD29" s="85"/>
      <c r="AE29" s="125"/>
      <c r="AG29" s="48"/>
    </row>
    <row r="30" spans="2:33" s="38" customFormat="1" ht="14.25">
      <c r="B30" s="51"/>
      <c r="C30" s="52"/>
      <c r="D30" s="41"/>
      <c r="E30" s="39"/>
      <c r="F30" s="40" t="s">
        <v>141</v>
      </c>
      <c r="G30" s="40"/>
      <c r="H30" s="42"/>
      <c r="I30" s="42"/>
      <c r="J30" s="49"/>
      <c r="K30" s="82">
        <v>0</v>
      </c>
      <c r="L30" s="85"/>
      <c r="M30" s="82"/>
      <c r="N30" s="82">
        <v>0</v>
      </c>
      <c r="O30" s="82"/>
      <c r="P30" s="86"/>
      <c r="Q30" s="82"/>
      <c r="R30" s="85"/>
      <c r="S30" s="82"/>
      <c r="T30" s="82"/>
      <c r="U30" s="82"/>
      <c r="V30" s="86"/>
      <c r="W30" s="70">
        <v>0</v>
      </c>
      <c r="X30" s="85"/>
      <c r="Y30" s="82"/>
      <c r="Z30" s="82">
        <v>-1539</v>
      </c>
      <c r="AA30" s="82"/>
      <c r="AB30" s="86"/>
      <c r="AC30" s="72">
        <f>SUM(J30:Z30)</f>
        <v>-1539</v>
      </c>
      <c r="AD30" s="85"/>
      <c r="AE30" s="125"/>
      <c r="AG30" s="48"/>
    </row>
    <row r="31" spans="2:33" s="38" customFormat="1" ht="14.25">
      <c r="B31" s="39"/>
      <c r="C31" s="40"/>
      <c r="D31" s="41"/>
      <c r="E31" s="39"/>
      <c r="F31" s="252"/>
      <c r="G31" s="40"/>
      <c r="H31" s="42"/>
      <c r="I31" s="42"/>
      <c r="J31" s="49"/>
      <c r="K31" s="83"/>
      <c r="L31" s="85"/>
      <c r="M31" s="82"/>
      <c r="N31" s="83"/>
      <c r="O31" s="82"/>
      <c r="P31" s="86"/>
      <c r="Q31" s="83"/>
      <c r="R31" s="85"/>
      <c r="S31" s="82"/>
      <c r="T31" s="82"/>
      <c r="U31" s="82"/>
      <c r="V31" s="86"/>
      <c r="W31" s="83"/>
      <c r="X31" s="85"/>
      <c r="Y31" s="82"/>
      <c r="Z31" s="83"/>
      <c r="AA31" s="82"/>
      <c r="AB31" s="86"/>
      <c r="AC31" s="83"/>
      <c r="AD31" s="85"/>
      <c r="AE31" s="125"/>
      <c r="AG31" s="48"/>
    </row>
    <row r="32" spans="2:33" s="38" customFormat="1" ht="14.25">
      <c r="B32" s="39"/>
      <c r="C32" s="40"/>
      <c r="D32" s="41"/>
      <c r="E32" s="39"/>
      <c r="F32" s="40"/>
      <c r="G32" s="40"/>
      <c r="H32" s="42"/>
      <c r="I32" s="42"/>
      <c r="J32" s="49"/>
      <c r="K32" s="82"/>
      <c r="L32" s="85"/>
      <c r="M32" s="82"/>
      <c r="N32" s="82"/>
      <c r="O32" s="82"/>
      <c r="P32" s="86"/>
      <c r="Q32" s="82"/>
      <c r="R32" s="85"/>
      <c r="S32" s="82"/>
      <c r="T32" s="82"/>
      <c r="U32" s="82"/>
      <c r="V32" s="86"/>
      <c r="W32" s="82"/>
      <c r="X32" s="85"/>
      <c r="Y32" s="82"/>
      <c r="Z32" s="82"/>
      <c r="AA32" s="82"/>
      <c r="AB32" s="86"/>
      <c r="AC32" s="82"/>
      <c r="AD32" s="85"/>
      <c r="AE32" s="125"/>
      <c r="AG32" s="48"/>
    </row>
    <row r="33" spans="2:33" s="38" customFormat="1" ht="15">
      <c r="B33" s="51"/>
      <c r="C33" s="52" t="s">
        <v>28</v>
      </c>
      <c r="D33" s="41"/>
      <c r="E33" s="39"/>
      <c r="F33" s="77" t="s">
        <v>157</v>
      </c>
      <c r="G33" s="40"/>
      <c r="H33" s="42"/>
      <c r="I33" s="42"/>
      <c r="J33" s="49"/>
      <c r="K33" s="70">
        <f>SUM(K24:K31)</f>
        <v>71235</v>
      </c>
      <c r="L33" s="85"/>
      <c r="M33" s="82"/>
      <c r="N33" s="70">
        <f>SUM(N24:N31)</f>
        <v>25556</v>
      </c>
      <c r="O33" s="82"/>
      <c r="P33" s="86"/>
      <c r="Q33" s="70">
        <f>SUM(Q23:Q31)</f>
        <v>0</v>
      </c>
      <c r="R33" s="85"/>
      <c r="S33" s="82"/>
      <c r="T33" s="82"/>
      <c r="U33" s="82"/>
      <c r="V33" s="86"/>
      <c r="W33" s="70">
        <f>SUM(W24:W31)</f>
        <v>449</v>
      </c>
      <c r="X33" s="85"/>
      <c r="Y33" s="82"/>
      <c r="Z33" s="70">
        <f>SUM(Z24:Z31)</f>
        <v>-17444</v>
      </c>
      <c r="AA33" s="82"/>
      <c r="AB33" s="86"/>
      <c r="AC33" s="70">
        <f>SUM(AC24:AC31)</f>
        <v>79796</v>
      </c>
      <c r="AD33" s="85"/>
      <c r="AE33" s="125"/>
      <c r="AG33" s="48"/>
    </row>
    <row r="34" spans="2:33" s="38" customFormat="1" ht="14.25">
      <c r="B34" s="39"/>
      <c r="C34" s="40"/>
      <c r="D34" s="41"/>
      <c r="E34" s="63"/>
      <c r="F34" s="62"/>
      <c r="G34" s="62"/>
      <c r="H34" s="76"/>
      <c r="I34" s="76"/>
      <c r="J34" s="79"/>
      <c r="K34" s="83"/>
      <c r="L34" s="126"/>
      <c r="M34" s="83"/>
      <c r="N34" s="83"/>
      <c r="O34" s="83"/>
      <c r="P34" s="127"/>
      <c r="Q34" s="83"/>
      <c r="R34" s="126"/>
      <c r="S34" s="83"/>
      <c r="T34" s="83"/>
      <c r="U34" s="83"/>
      <c r="V34" s="127"/>
      <c r="W34" s="83"/>
      <c r="X34" s="126"/>
      <c r="Y34" s="83"/>
      <c r="Z34" s="83"/>
      <c r="AA34" s="83"/>
      <c r="AB34" s="127"/>
      <c r="AC34" s="83"/>
      <c r="AD34" s="126"/>
      <c r="AE34" s="125"/>
      <c r="AG34" s="48"/>
    </row>
    <row r="35" spans="2:33" s="38" customFormat="1" ht="14.25">
      <c r="B35" s="39"/>
      <c r="C35" s="40"/>
      <c r="D35" s="41"/>
      <c r="E35" s="39"/>
      <c r="F35" s="40"/>
      <c r="G35" s="66"/>
      <c r="H35" s="350"/>
      <c r="I35" s="42"/>
      <c r="J35" s="90"/>
      <c r="K35" s="99"/>
      <c r="L35" s="105"/>
      <c r="M35" s="99"/>
      <c r="N35" s="99"/>
      <c r="O35" s="99"/>
      <c r="P35" s="112"/>
      <c r="Q35" s="99"/>
      <c r="R35" s="105"/>
      <c r="S35" s="99"/>
      <c r="T35" s="99"/>
      <c r="U35" s="99"/>
      <c r="V35" s="112"/>
      <c r="W35" s="99"/>
      <c r="X35" s="105"/>
      <c r="Y35" s="99"/>
      <c r="Z35" s="99"/>
      <c r="AA35" s="99"/>
      <c r="AB35" s="112"/>
      <c r="AC35" s="99"/>
      <c r="AD35" s="105"/>
      <c r="AE35" s="125"/>
      <c r="AG35" s="48"/>
    </row>
    <row r="36" spans="2:33" s="38" customFormat="1" ht="14.25">
      <c r="B36" s="39"/>
      <c r="C36" s="40"/>
      <c r="D36" s="41"/>
      <c r="E36" s="39"/>
      <c r="F36" s="40"/>
      <c r="G36" s="66"/>
      <c r="H36" s="350"/>
      <c r="I36" s="42"/>
      <c r="J36" s="90"/>
      <c r="K36" s="99"/>
      <c r="L36" s="105"/>
      <c r="M36" s="99"/>
      <c r="N36" s="99"/>
      <c r="O36" s="99"/>
      <c r="P36" s="112"/>
      <c r="Q36" s="99"/>
      <c r="R36" s="105"/>
      <c r="S36" s="99"/>
      <c r="T36" s="99"/>
      <c r="U36" s="99"/>
      <c r="V36" s="112"/>
      <c r="W36" s="99"/>
      <c r="X36" s="105"/>
      <c r="Y36" s="99"/>
      <c r="Z36" s="99"/>
      <c r="AA36" s="99"/>
      <c r="AB36" s="112"/>
      <c r="AC36" s="99"/>
      <c r="AD36" s="105"/>
      <c r="AE36" s="125"/>
      <c r="AG36" s="48"/>
    </row>
    <row r="37" spans="2:33" s="38" customFormat="1" ht="15">
      <c r="B37" s="39"/>
      <c r="C37" s="40"/>
      <c r="D37" s="41"/>
      <c r="E37" s="39"/>
      <c r="F37" s="348" t="s">
        <v>148</v>
      </c>
      <c r="G37" s="40"/>
      <c r="H37" s="42"/>
      <c r="I37" s="42"/>
      <c r="J37" s="90"/>
      <c r="K37" s="99">
        <v>71235</v>
      </c>
      <c r="L37" s="105"/>
      <c r="M37" s="99"/>
      <c r="N37" s="99">
        <v>25556</v>
      </c>
      <c r="O37" s="99"/>
      <c r="P37" s="112"/>
      <c r="Q37" s="99">
        <f>Q34</f>
        <v>0</v>
      </c>
      <c r="R37" s="105"/>
      <c r="S37" s="99"/>
      <c r="T37" s="99"/>
      <c r="U37" s="99"/>
      <c r="V37" s="112"/>
      <c r="W37" s="99">
        <v>449</v>
      </c>
      <c r="X37" s="105"/>
      <c r="Y37" s="99"/>
      <c r="Z37" s="99">
        <v>-15875</v>
      </c>
      <c r="AA37" s="99"/>
      <c r="AB37" s="112"/>
      <c r="AC37" s="99">
        <f>SUM(J37:Z37)</f>
        <v>81365</v>
      </c>
      <c r="AD37" s="105"/>
      <c r="AE37" s="125"/>
      <c r="AF37" s="378"/>
      <c r="AG37" s="48"/>
    </row>
    <row r="38" spans="2:33" s="38" customFormat="1" ht="15">
      <c r="B38" s="39"/>
      <c r="C38" s="40"/>
      <c r="D38" s="41"/>
      <c r="E38" s="39"/>
      <c r="F38" s="348"/>
      <c r="G38" s="40"/>
      <c r="H38" s="42"/>
      <c r="I38" s="42"/>
      <c r="J38" s="90"/>
      <c r="K38" s="121"/>
      <c r="L38" s="105"/>
      <c r="M38" s="99"/>
      <c r="N38" s="121"/>
      <c r="O38" s="99"/>
      <c r="P38" s="112"/>
      <c r="Q38" s="99"/>
      <c r="R38" s="105"/>
      <c r="S38" s="99"/>
      <c r="T38" s="99"/>
      <c r="U38" s="99"/>
      <c r="V38" s="112"/>
      <c r="W38" s="121"/>
      <c r="X38" s="105"/>
      <c r="Y38" s="99"/>
      <c r="Z38" s="121"/>
      <c r="AA38" s="99"/>
      <c r="AB38" s="112"/>
      <c r="AC38" s="121"/>
      <c r="AD38" s="105"/>
      <c r="AE38" s="125"/>
      <c r="AG38" s="48"/>
    </row>
    <row r="39" spans="2:33" s="38" customFormat="1" ht="15">
      <c r="B39" s="39"/>
      <c r="C39" s="40"/>
      <c r="D39" s="41"/>
      <c r="E39" s="39"/>
      <c r="F39" s="348"/>
      <c r="G39" s="40"/>
      <c r="H39" s="42"/>
      <c r="I39" s="42"/>
      <c r="J39" s="90"/>
      <c r="K39" s="99"/>
      <c r="L39" s="105"/>
      <c r="M39" s="99"/>
      <c r="N39" s="99"/>
      <c r="O39" s="99"/>
      <c r="P39" s="112"/>
      <c r="Q39" s="99"/>
      <c r="R39" s="105"/>
      <c r="S39" s="99"/>
      <c r="T39" s="99"/>
      <c r="U39" s="99"/>
      <c r="V39" s="112"/>
      <c r="W39" s="99"/>
      <c r="X39" s="105"/>
      <c r="Y39" s="99"/>
      <c r="Z39" s="99"/>
      <c r="AA39" s="99"/>
      <c r="AB39" s="112"/>
      <c r="AC39" s="99"/>
      <c r="AD39" s="105"/>
      <c r="AE39" s="125"/>
      <c r="AG39" s="48"/>
    </row>
    <row r="40" spans="2:33" s="38" customFormat="1" ht="14.25">
      <c r="B40" s="39"/>
      <c r="C40" s="40"/>
      <c r="D40" s="41"/>
      <c r="E40" s="39"/>
      <c r="F40" s="40" t="s">
        <v>110</v>
      </c>
      <c r="G40" s="40"/>
      <c r="H40" s="328"/>
      <c r="I40" s="42"/>
      <c r="J40" s="90"/>
      <c r="K40" s="99">
        <v>0</v>
      </c>
      <c r="L40" s="105"/>
      <c r="M40" s="99"/>
      <c r="N40" s="99">
        <v>0</v>
      </c>
      <c r="O40" s="99"/>
      <c r="P40" s="112"/>
      <c r="Q40" s="99"/>
      <c r="R40" s="105"/>
      <c r="S40" s="99"/>
      <c r="T40" s="99"/>
      <c r="U40" s="99"/>
      <c r="V40" s="112"/>
      <c r="W40" s="99">
        <v>0</v>
      </c>
      <c r="X40" s="105"/>
      <c r="Y40" s="99"/>
      <c r="Z40" s="99">
        <f>'P&amp;L'!O37</f>
        <v>1781</v>
      </c>
      <c r="AA40" s="99"/>
      <c r="AB40" s="112"/>
      <c r="AC40" s="99">
        <f>SUM(J40:Z40)</f>
        <v>1781</v>
      </c>
      <c r="AD40" s="105"/>
      <c r="AE40" s="125"/>
      <c r="AG40" s="48"/>
    </row>
    <row r="41" spans="2:33" s="38" customFormat="1" ht="14.25">
      <c r="B41" s="39"/>
      <c r="C41" s="40"/>
      <c r="D41" s="41"/>
      <c r="E41" s="39"/>
      <c r="F41" s="40"/>
      <c r="G41" s="40"/>
      <c r="H41" s="328"/>
      <c r="I41" s="42"/>
      <c r="J41" s="90"/>
      <c r="K41" s="99"/>
      <c r="L41" s="105"/>
      <c r="M41" s="99"/>
      <c r="N41" s="99"/>
      <c r="O41" s="99"/>
      <c r="P41" s="112"/>
      <c r="Q41" s="99"/>
      <c r="R41" s="105"/>
      <c r="S41" s="99"/>
      <c r="T41" s="99"/>
      <c r="U41" s="99"/>
      <c r="V41" s="112"/>
      <c r="W41" s="99"/>
      <c r="X41" s="105"/>
      <c r="Y41" s="99"/>
      <c r="Z41" s="99"/>
      <c r="AA41" s="99"/>
      <c r="AB41" s="112"/>
      <c r="AC41" s="99"/>
      <c r="AD41" s="105"/>
      <c r="AE41" s="125"/>
      <c r="AG41" s="48"/>
    </row>
    <row r="42" spans="2:33" s="38" customFormat="1" ht="14.25">
      <c r="B42" s="39"/>
      <c r="C42" s="40"/>
      <c r="D42" s="41"/>
      <c r="E42" s="39"/>
      <c r="F42" s="40" t="s">
        <v>141</v>
      </c>
      <c r="G42" s="40"/>
      <c r="H42" s="328"/>
      <c r="I42" s="42"/>
      <c r="J42" s="90"/>
      <c r="K42" s="99"/>
      <c r="L42" s="105"/>
      <c r="M42" s="99"/>
      <c r="N42" s="99"/>
      <c r="O42" s="99"/>
      <c r="P42" s="112"/>
      <c r="Q42" s="99"/>
      <c r="R42" s="105"/>
      <c r="S42" s="99"/>
      <c r="T42" s="99"/>
      <c r="U42" s="99"/>
      <c r="V42" s="112"/>
      <c r="W42" s="99"/>
      <c r="X42" s="105"/>
      <c r="Y42" s="99"/>
      <c r="Z42" s="99">
        <v>-2600</v>
      </c>
      <c r="AA42" s="99"/>
      <c r="AB42" s="112"/>
      <c r="AC42" s="99">
        <f>SUM(J42:Z42)</f>
        <v>-2600</v>
      </c>
      <c r="AD42" s="105"/>
      <c r="AE42" s="125"/>
      <c r="AG42" s="48"/>
    </row>
    <row r="43" spans="2:33" s="38" customFormat="1" ht="14.25">
      <c r="B43" s="39"/>
      <c r="C43" s="40"/>
      <c r="D43" s="41"/>
      <c r="E43" s="39"/>
      <c r="F43" s="40"/>
      <c r="G43" s="40"/>
      <c r="H43" s="42"/>
      <c r="I43" s="42"/>
      <c r="J43" s="90"/>
      <c r="K43" s="121"/>
      <c r="L43" s="105"/>
      <c r="M43" s="99"/>
      <c r="N43" s="121"/>
      <c r="O43" s="99"/>
      <c r="P43" s="112"/>
      <c r="Q43" s="99"/>
      <c r="R43" s="105"/>
      <c r="S43" s="99"/>
      <c r="T43" s="99"/>
      <c r="U43" s="99"/>
      <c r="V43" s="112"/>
      <c r="W43" s="121"/>
      <c r="X43" s="105"/>
      <c r="Y43" s="99"/>
      <c r="Z43" s="121"/>
      <c r="AA43" s="99"/>
      <c r="AB43" s="112"/>
      <c r="AC43" s="121"/>
      <c r="AD43" s="105"/>
      <c r="AE43" s="125"/>
      <c r="AG43" s="48"/>
    </row>
    <row r="44" spans="2:33" s="38" customFormat="1" ht="14.25">
      <c r="B44" s="39"/>
      <c r="C44" s="40"/>
      <c r="D44" s="41"/>
      <c r="E44" s="39"/>
      <c r="F44" s="40" t="s">
        <v>135</v>
      </c>
      <c r="G44" s="40"/>
      <c r="H44" s="42"/>
      <c r="I44" s="42"/>
      <c r="J44" s="90"/>
      <c r="K44" s="99"/>
      <c r="L44" s="105"/>
      <c r="M44" s="99"/>
      <c r="N44" s="99"/>
      <c r="O44" s="99"/>
      <c r="P44" s="112"/>
      <c r="Q44" s="99"/>
      <c r="R44" s="105"/>
      <c r="S44" s="99"/>
      <c r="T44" s="99"/>
      <c r="U44" s="99"/>
      <c r="V44" s="112"/>
      <c r="W44" s="99"/>
      <c r="X44" s="105"/>
      <c r="Y44" s="99"/>
      <c r="Z44" s="99"/>
      <c r="AA44" s="99"/>
      <c r="AB44" s="112"/>
      <c r="AC44" s="99"/>
      <c r="AD44" s="105"/>
      <c r="AE44" s="125"/>
      <c r="AG44" s="48"/>
    </row>
    <row r="45" spans="2:33" s="38" customFormat="1" ht="14.25">
      <c r="B45" s="39"/>
      <c r="C45" s="40"/>
      <c r="D45" s="41"/>
      <c r="E45" s="39"/>
      <c r="F45" s="40" t="s">
        <v>136</v>
      </c>
      <c r="G45" s="40"/>
      <c r="H45" s="42"/>
      <c r="I45" s="42"/>
      <c r="J45" s="90"/>
      <c r="K45" s="99">
        <f>K40+K42</f>
        <v>0</v>
      </c>
      <c r="L45" s="105"/>
      <c r="M45" s="99"/>
      <c r="N45" s="99">
        <f>N40+N42</f>
        <v>0</v>
      </c>
      <c r="O45" s="105"/>
      <c r="P45" s="112"/>
      <c r="Q45" s="99"/>
      <c r="R45" s="105"/>
      <c r="S45" s="99"/>
      <c r="T45" s="99"/>
      <c r="U45" s="99"/>
      <c r="V45" s="99">
        <f>V40</f>
        <v>0</v>
      </c>
      <c r="W45" s="99">
        <f>W40+W42</f>
        <v>0</v>
      </c>
      <c r="X45" s="105"/>
      <c r="Y45" s="99"/>
      <c r="Z45" s="99">
        <f>Z40+Z42+Z43</f>
        <v>-819</v>
      </c>
      <c r="AA45" s="99"/>
      <c r="AB45" s="112"/>
      <c r="AC45" s="99">
        <f>AC40+AC42+AC43</f>
        <v>-819</v>
      </c>
      <c r="AD45" s="105"/>
      <c r="AE45" s="125"/>
      <c r="AG45" s="48"/>
    </row>
    <row r="46" spans="2:33" s="38" customFormat="1" ht="14.25">
      <c r="B46" s="39"/>
      <c r="C46" s="40"/>
      <c r="D46" s="41"/>
      <c r="E46" s="39"/>
      <c r="F46" s="40"/>
      <c r="G46" s="40"/>
      <c r="H46" s="42"/>
      <c r="I46" s="42"/>
      <c r="J46" s="90"/>
      <c r="K46" s="121"/>
      <c r="L46" s="105"/>
      <c r="M46" s="99"/>
      <c r="N46" s="121"/>
      <c r="O46" s="99"/>
      <c r="P46" s="112"/>
      <c r="Q46" s="99"/>
      <c r="R46" s="105"/>
      <c r="S46" s="99"/>
      <c r="T46" s="99"/>
      <c r="U46" s="99"/>
      <c r="V46" s="112"/>
      <c r="W46" s="121"/>
      <c r="X46" s="105"/>
      <c r="Y46" s="99"/>
      <c r="Z46" s="121"/>
      <c r="AA46" s="99"/>
      <c r="AB46" s="112"/>
      <c r="AC46" s="121"/>
      <c r="AD46" s="105"/>
      <c r="AE46" s="125"/>
      <c r="AG46" s="48"/>
    </row>
    <row r="47" spans="2:33" s="38" customFormat="1" ht="14.25">
      <c r="B47" s="39"/>
      <c r="C47" s="40"/>
      <c r="D47" s="41"/>
      <c r="E47" s="39"/>
      <c r="F47" s="81" t="s">
        <v>104</v>
      </c>
      <c r="G47" s="40"/>
      <c r="H47" s="42"/>
      <c r="I47" s="42"/>
      <c r="J47" s="90"/>
      <c r="K47" s="99"/>
      <c r="L47" s="105"/>
      <c r="M47" s="99"/>
      <c r="N47" s="99"/>
      <c r="O47" s="99"/>
      <c r="P47" s="112"/>
      <c r="Q47" s="99"/>
      <c r="R47" s="105"/>
      <c r="S47" s="99"/>
      <c r="T47" s="99"/>
      <c r="U47" s="99"/>
      <c r="V47" s="112"/>
      <c r="W47" s="99"/>
      <c r="X47" s="105"/>
      <c r="Y47" s="99"/>
      <c r="Z47" s="99"/>
      <c r="AA47" s="99"/>
      <c r="AB47" s="112"/>
      <c r="AC47" s="99"/>
      <c r="AD47" s="105"/>
      <c r="AE47" s="125"/>
      <c r="AG47" s="48"/>
    </row>
    <row r="48" spans="2:33" s="38" customFormat="1" ht="14.25">
      <c r="B48" s="39"/>
      <c r="C48" s="40"/>
      <c r="D48" s="41"/>
      <c r="E48" s="39"/>
      <c r="F48" s="251" t="s">
        <v>105</v>
      </c>
      <c r="G48" s="40"/>
      <c r="H48" s="42"/>
      <c r="I48" s="42"/>
      <c r="J48" s="90"/>
      <c r="K48" s="99">
        <v>0</v>
      </c>
      <c r="L48" s="105"/>
      <c r="M48" s="99"/>
      <c r="N48" s="99">
        <v>0</v>
      </c>
      <c r="O48" s="99"/>
      <c r="P48" s="112"/>
      <c r="Q48" s="99"/>
      <c r="R48" s="105"/>
      <c r="S48" s="99"/>
      <c r="T48" s="99"/>
      <c r="U48" s="99"/>
      <c r="V48" s="112"/>
      <c r="W48" s="99">
        <v>0</v>
      </c>
      <c r="X48" s="105"/>
      <c r="Y48" s="99"/>
      <c r="Z48" s="99">
        <v>0</v>
      </c>
      <c r="AA48" s="99"/>
      <c r="AB48" s="112"/>
      <c r="AC48" s="99">
        <f>SUM(J48:Z48)</f>
        <v>0</v>
      </c>
      <c r="AD48" s="105"/>
      <c r="AE48" s="125"/>
      <c r="AG48" s="48"/>
    </row>
    <row r="49" spans="2:33" s="38" customFormat="1" ht="14.25">
      <c r="B49" s="51"/>
      <c r="C49" s="52"/>
      <c r="D49" s="41"/>
      <c r="E49" s="39"/>
      <c r="F49" s="40"/>
      <c r="G49" s="78"/>
      <c r="H49" s="350"/>
      <c r="I49" s="42"/>
      <c r="J49" s="90"/>
      <c r="K49" s="121"/>
      <c r="L49" s="105"/>
      <c r="M49" s="99"/>
      <c r="N49" s="121"/>
      <c r="O49" s="99"/>
      <c r="P49" s="112"/>
      <c r="Q49" s="121"/>
      <c r="R49" s="105"/>
      <c r="S49" s="99"/>
      <c r="T49" s="99"/>
      <c r="U49" s="99"/>
      <c r="V49" s="112"/>
      <c r="W49" s="121"/>
      <c r="X49" s="105"/>
      <c r="Y49" s="99"/>
      <c r="Z49" s="121"/>
      <c r="AA49" s="99"/>
      <c r="AB49" s="112"/>
      <c r="AC49" s="121"/>
      <c r="AD49" s="105"/>
      <c r="AE49" s="125"/>
      <c r="AG49" s="48"/>
    </row>
    <row r="50" spans="2:33" s="38" customFormat="1" ht="14.25">
      <c r="B50" s="39"/>
      <c r="C50" s="40"/>
      <c r="D50" s="41"/>
      <c r="E50" s="39"/>
      <c r="F50" s="40"/>
      <c r="G50" s="40"/>
      <c r="H50" s="42"/>
      <c r="I50" s="42"/>
      <c r="J50" s="90"/>
      <c r="K50" s="99"/>
      <c r="L50" s="105"/>
      <c r="M50" s="99"/>
      <c r="N50" s="99"/>
      <c r="O50" s="99"/>
      <c r="P50" s="112"/>
      <c r="Q50" s="99"/>
      <c r="R50" s="105"/>
      <c r="S50" s="99"/>
      <c r="T50" s="99"/>
      <c r="U50" s="99"/>
      <c r="V50" s="112"/>
      <c r="W50" s="99"/>
      <c r="X50" s="105"/>
      <c r="Y50" s="99"/>
      <c r="Z50" s="99"/>
      <c r="AA50" s="99"/>
      <c r="AB50" s="112"/>
      <c r="AC50" s="99"/>
      <c r="AD50" s="105"/>
      <c r="AE50" s="125"/>
      <c r="AG50" s="48"/>
    </row>
    <row r="51" spans="2:33" s="38" customFormat="1" ht="15.75" thickBot="1">
      <c r="B51" s="51"/>
      <c r="C51" s="52" t="s">
        <v>22</v>
      </c>
      <c r="D51" s="41"/>
      <c r="E51" s="39"/>
      <c r="F51" s="77" t="s">
        <v>158</v>
      </c>
      <c r="G51" s="40"/>
      <c r="H51" s="42"/>
      <c r="I51" s="42"/>
      <c r="J51" s="90"/>
      <c r="K51" s="102">
        <f>K48+K45+K37</f>
        <v>71235</v>
      </c>
      <c r="L51" s="105"/>
      <c r="M51" s="99"/>
      <c r="N51" s="102">
        <f>N48+N45+N37</f>
        <v>25556</v>
      </c>
      <c r="O51" s="99"/>
      <c r="P51" s="112"/>
      <c r="Q51" s="102">
        <f>SUM(Q47:Q49)</f>
        <v>0</v>
      </c>
      <c r="R51" s="105"/>
      <c r="S51" s="99"/>
      <c r="T51" s="99"/>
      <c r="U51" s="99"/>
      <c r="V51" s="112"/>
      <c r="W51" s="102">
        <f>W48+W45+W37</f>
        <v>449</v>
      </c>
      <c r="X51" s="105"/>
      <c r="Y51" s="99"/>
      <c r="Z51" s="102">
        <f>Z48+Z45+Z37</f>
        <v>-16694</v>
      </c>
      <c r="AA51" s="99"/>
      <c r="AB51" s="112"/>
      <c r="AC51" s="102">
        <f>AC48+AC45+AC37</f>
        <v>80546</v>
      </c>
      <c r="AD51" s="105"/>
      <c r="AE51" s="125"/>
      <c r="AG51" s="48"/>
    </row>
    <row r="52" spans="2:33" s="38" customFormat="1" ht="15" thickTop="1">
      <c r="B52" s="60"/>
      <c r="C52" s="61"/>
      <c r="D52" s="62"/>
      <c r="E52" s="63"/>
      <c r="F52" s="62"/>
      <c r="G52" s="62"/>
      <c r="H52" s="76"/>
      <c r="I52" s="42"/>
      <c r="J52" s="103"/>
      <c r="K52" s="121"/>
      <c r="L52" s="165"/>
      <c r="M52" s="121"/>
      <c r="N52" s="121"/>
      <c r="O52" s="121"/>
      <c r="P52" s="166"/>
      <c r="Q52" s="121"/>
      <c r="R52" s="165"/>
      <c r="S52" s="99"/>
      <c r="T52" s="99"/>
      <c r="U52" s="99"/>
      <c r="V52" s="166"/>
      <c r="W52" s="121"/>
      <c r="X52" s="165"/>
      <c r="Y52" s="121"/>
      <c r="Z52" s="121"/>
      <c r="AA52" s="121"/>
      <c r="AB52" s="166"/>
      <c r="AC52" s="121"/>
      <c r="AD52" s="165"/>
      <c r="AE52" s="125"/>
      <c r="AG52" s="48"/>
    </row>
    <row r="53" spans="2:33" s="38" customFormat="1" ht="14.25">
      <c r="B53" s="65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G53" s="48"/>
    </row>
    <row r="54" spans="2:33" s="38" customFormat="1" ht="16.5">
      <c r="B54" s="65"/>
      <c r="C54" s="65"/>
      <c r="D54" s="66"/>
      <c r="E54" s="142" t="s">
        <v>92</v>
      </c>
      <c r="F54" s="84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G54" s="48"/>
    </row>
    <row r="55" spans="2:33" s="38" customFormat="1" ht="16.5">
      <c r="B55" s="65"/>
      <c r="C55" s="65"/>
      <c r="D55" s="66"/>
      <c r="E55" s="142" t="s">
        <v>149</v>
      </c>
      <c r="F55" s="84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G55" s="48"/>
    </row>
    <row r="56" spans="2:33" s="38" customFormat="1" ht="14.25">
      <c r="B56" s="65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G56" s="48"/>
    </row>
    <row r="57" spans="2:33" s="38" customFormat="1" ht="14.25">
      <c r="B57" s="67"/>
      <c r="F57" s="250"/>
      <c r="AG57" s="48"/>
    </row>
    <row r="58" spans="6:33" s="38" customFormat="1" ht="14.25">
      <c r="F58" s="71"/>
      <c r="AG58" s="48"/>
    </row>
    <row r="59" s="38" customFormat="1" ht="14.25">
      <c r="AG59" s="48"/>
    </row>
    <row r="60" s="38" customFormat="1" ht="14.25">
      <c r="AG60" s="48"/>
    </row>
    <row r="61" s="38" customFormat="1" ht="14.25">
      <c r="AG61" s="48"/>
    </row>
    <row r="62" s="38" customFormat="1" ht="14.25">
      <c r="AG62" s="48"/>
    </row>
    <row r="63" s="38" customFormat="1" ht="14.25">
      <c r="AG63" s="48"/>
    </row>
    <row r="64" s="38" customFormat="1" ht="14.25">
      <c r="AG64" s="48"/>
    </row>
    <row r="65" s="38" customFormat="1" ht="14.25">
      <c r="AG65" s="48"/>
    </row>
    <row r="66" s="38" customFormat="1" ht="14.25">
      <c r="AG66" s="48"/>
    </row>
    <row r="67" s="38" customFormat="1" ht="14.25">
      <c r="AG67" s="48"/>
    </row>
    <row r="68" s="38" customFormat="1" ht="14.25">
      <c r="AG68" s="48"/>
    </row>
    <row r="69" s="38" customFormat="1" ht="14.25">
      <c r="AG69" s="48"/>
    </row>
    <row r="70" s="38" customFormat="1" ht="14.25">
      <c r="AG70" s="48"/>
    </row>
    <row r="71" s="38" customFormat="1" ht="14.25">
      <c r="AG71" s="48"/>
    </row>
    <row r="72" s="38" customFormat="1" ht="14.25">
      <c r="AG72" s="48"/>
    </row>
    <row r="73" s="38" customFormat="1" ht="14.25">
      <c r="AG73" s="48"/>
    </row>
    <row r="74" s="38" customFormat="1" ht="14.25">
      <c r="AG74" s="48"/>
    </row>
    <row r="75" s="38" customFormat="1" ht="14.25">
      <c r="AG75" s="48"/>
    </row>
    <row r="76" s="38" customFormat="1" ht="14.25">
      <c r="AG76" s="48"/>
    </row>
  </sheetData>
  <mergeCells count="8">
    <mergeCell ref="E1:AD1"/>
    <mergeCell ref="E2:AD2"/>
    <mergeCell ref="E5:AD5"/>
    <mergeCell ref="F6:AD6"/>
    <mergeCell ref="M14:X14"/>
    <mergeCell ref="J13:AD13"/>
    <mergeCell ref="J10:R10"/>
    <mergeCell ref="V10:AD10"/>
  </mergeCells>
  <printOptions horizontalCentered="1"/>
  <pageMargins left="0.18" right="0.24" top="0.33" bottom="0.3" header="0.17" footer="0.17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cssiew</cp:lastModifiedBy>
  <cp:lastPrinted>2007-08-17T03:12:11Z</cp:lastPrinted>
  <dcterms:created xsi:type="dcterms:W3CDTF">1999-11-02T06:48:10Z</dcterms:created>
  <dcterms:modified xsi:type="dcterms:W3CDTF">2007-08-24T05:35:43Z</dcterms:modified>
  <cp:category/>
  <cp:version/>
  <cp:contentType/>
  <cp:contentStatus/>
</cp:coreProperties>
</file>